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.voznica\Desktop\"/>
    </mc:Choice>
  </mc:AlternateContent>
  <bookViews>
    <workbookView xWindow="0" yWindow="0" windowWidth="0" windowHeight="0"/>
  </bookViews>
  <sheets>
    <sheet name="Rekapitulace stavby" sheetId="1" r:id="rId1"/>
    <sheet name="01 - Elektroinstalace" sheetId="2" r:id="rId2"/>
    <sheet name="02 - Rozvaděč RE 0" sheetId="3" r:id="rId3"/>
    <sheet name="03 - Rozvaděč RE 1" sheetId="4" r:id="rId4"/>
    <sheet name="04 - Rozvaděč RE 2,3,4,5,..." sheetId="5" r:id="rId5"/>
    <sheet name="05 - Rozvaděč VK-43" sheetId="6" r:id="rId6"/>
    <sheet name="06 - Rozvaděč ROPP 1" sheetId="7" r:id="rId7"/>
    <sheet name="08 - Rozvaděč RV" sheetId="8" r:id="rId8"/>
    <sheet name="09 - Osvětlení před byty" sheetId="9" r:id="rId9"/>
    <sheet name="10 - Osvětlení mezipater ..." sheetId="10" r:id="rId10"/>
    <sheet name="11 - Osvětlení - stálé sv..." sheetId="11" r:id="rId11"/>
    <sheet name="12 - Osvětlení vestibulu ..." sheetId="12" r:id="rId12"/>
    <sheet name="13 - Nouzové osvětlení (1..." sheetId="13" r:id="rId13"/>
    <sheet name="14 - Osvětlení strojovny ..." sheetId="14" r:id="rId14"/>
    <sheet name="15 - Osvětlení suterénu 1.PP" sheetId="15" r:id="rId15"/>
    <sheet name="16 - Oprava systému DT (h..." sheetId="16" r:id="rId16"/>
    <sheet name="17 - Přívodní vedení do b..." sheetId="17" r:id="rId17"/>
    <sheet name="18 - Dokončovací práce, o..." sheetId="18" r:id="rId18"/>
    <sheet name="19 - Demontáže" sheetId="19" r:id="rId19"/>
  </sheets>
  <definedNames>
    <definedName name="_xlnm.Print_Area" localSheetId="0">'Rekapitulace stavby'!$D$4:$AO$76,'Rekapitulace stavby'!$C$82:$AQ$113</definedName>
    <definedName name="_xlnm.Print_Titles" localSheetId="0">'Rekapitulace stavby'!$92:$92</definedName>
    <definedName name="_xlnm._FilterDatabase" localSheetId="1" hidden="1">'01 - Elektroinstalace'!$C$120:$K$152</definedName>
    <definedName name="_xlnm.Print_Area" localSheetId="1">'01 - Elektroinstalace'!$C$4:$J$76,'01 - Elektroinstalace'!$C$82:$J$102,'01 - Elektroinstalace'!$C$108:$J$152</definedName>
    <definedName name="_xlnm.Print_Titles" localSheetId="1">'01 - Elektroinstalace'!$120:$120</definedName>
    <definedName name="_xlnm._FilterDatabase" localSheetId="2" hidden="1">'02 - Rozvaděč RE 0'!$C$120:$K$145</definedName>
    <definedName name="_xlnm.Print_Area" localSheetId="2">'02 - Rozvaděč RE 0'!$C$4:$J$76,'02 - Rozvaděč RE 0'!$C$82:$J$102,'02 - Rozvaděč RE 0'!$C$108:$J$145</definedName>
    <definedName name="_xlnm.Print_Titles" localSheetId="2">'02 - Rozvaděč RE 0'!$120:$120</definedName>
    <definedName name="_xlnm._FilterDatabase" localSheetId="3" hidden="1">'03 - Rozvaděč RE 1'!$C$120:$K$147</definedName>
    <definedName name="_xlnm.Print_Area" localSheetId="3">'03 - Rozvaděč RE 1'!$C$4:$J$76,'03 - Rozvaděč RE 1'!$C$82:$J$102,'03 - Rozvaděč RE 1'!$C$108:$J$147</definedName>
    <definedName name="_xlnm.Print_Titles" localSheetId="3">'03 - Rozvaděč RE 1'!$120:$120</definedName>
    <definedName name="_xlnm._FilterDatabase" localSheetId="4" hidden="1">'04 - Rozvaděč RE 2,3,4,5,...'!$C$120:$K$147</definedName>
    <definedName name="_xlnm.Print_Area" localSheetId="4">'04 - Rozvaděč RE 2,3,4,5,...'!$C$4:$J$76,'04 - Rozvaděč RE 2,3,4,5,...'!$C$82:$J$102,'04 - Rozvaděč RE 2,3,4,5,...'!$C$108:$J$147</definedName>
    <definedName name="_xlnm.Print_Titles" localSheetId="4">'04 - Rozvaděč RE 2,3,4,5,...'!$120:$120</definedName>
    <definedName name="_xlnm._FilterDatabase" localSheetId="5" hidden="1">'05 - Rozvaděč VK-43'!$C$120:$K$157</definedName>
    <definedName name="_xlnm.Print_Area" localSheetId="5">'05 - Rozvaděč VK-43'!$C$4:$J$76,'05 - Rozvaděč VK-43'!$C$82:$J$102,'05 - Rozvaděč VK-43'!$C$108:$J$157</definedName>
    <definedName name="_xlnm.Print_Titles" localSheetId="5">'05 - Rozvaděč VK-43'!$120:$120</definedName>
    <definedName name="_xlnm._FilterDatabase" localSheetId="6" hidden="1">'06 - Rozvaděč ROPP 1'!$C$119:$K$136</definedName>
    <definedName name="_xlnm.Print_Area" localSheetId="6">'06 - Rozvaděč ROPP 1'!$C$4:$J$76,'06 - Rozvaděč ROPP 1'!$C$82:$J$101,'06 - Rozvaděč ROPP 1'!$C$107:$J$136</definedName>
    <definedName name="_xlnm.Print_Titles" localSheetId="6">'06 - Rozvaděč ROPP 1'!$119:$119</definedName>
    <definedName name="_xlnm._FilterDatabase" localSheetId="7" hidden="1">'08 - Rozvaděč RV'!$C$117:$K$122</definedName>
    <definedName name="_xlnm.Print_Area" localSheetId="7">'08 - Rozvaděč RV'!$C$4:$J$76,'08 - Rozvaděč RV'!$C$82:$J$99,'08 - Rozvaděč RV'!$C$105:$J$122</definedName>
    <definedName name="_xlnm.Print_Titles" localSheetId="7">'08 - Rozvaděč RV'!$117:$117</definedName>
    <definedName name="_xlnm._FilterDatabase" localSheetId="8" hidden="1">'09 - Osvětlení před byty'!$C$119:$K$142</definedName>
    <definedName name="_xlnm.Print_Area" localSheetId="8">'09 - Osvětlení před byty'!$C$4:$J$76,'09 - Osvětlení před byty'!$C$82:$J$101,'09 - Osvětlení před byty'!$C$107:$J$142</definedName>
    <definedName name="_xlnm.Print_Titles" localSheetId="8">'09 - Osvětlení před byty'!$119:$119</definedName>
    <definedName name="_xlnm._FilterDatabase" localSheetId="9" hidden="1">'10 - Osvětlení mezipater ...'!$C$119:$K$149</definedName>
    <definedName name="_xlnm.Print_Area" localSheetId="9">'10 - Osvětlení mezipater ...'!$C$4:$J$76,'10 - Osvětlení mezipater ...'!$C$82:$J$101,'10 - Osvětlení mezipater ...'!$C$107:$J$149</definedName>
    <definedName name="_xlnm.Print_Titles" localSheetId="9">'10 - Osvětlení mezipater ...'!$119:$119</definedName>
    <definedName name="_xlnm._FilterDatabase" localSheetId="10" hidden="1">'11 - Osvětlení - stálé sv...'!$C$117:$K$130</definedName>
    <definedName name="_xlnm.Print_Area" localSheetId="10">'11 - Osvětlení - stálé sv...'!$C$4:$J$76,'11 - Osvětlení - stálé sv...'!$C$82:$J$99,'11 - Osvětlení - stálé sv...'!$C$105:$J$130</definedName>
    <definedName name="_xlnm.Print_Titles" localSheetId="10">'11 - Osvětlení - stálé sv...'!$117:$117</definedName>
    <definedName name="_xlnm._FilterDatabase" localSheetId="11" hidden="1">'12 - Osvětlení vestibulu ...'!$C$119:$K$140</definedName>
    <definedName name="_xlnm.Print_Area" localSheetId="11">'12 - Osvětlení vestibulu ...'!$C$4:$J$76,'12 - Osvětlení vestibulu ...'!$C$82:$J$101,'12 - Osvětlení vestibulu ...'!$C$107:$J$140</definedName>
    <definedName name="_xlnm.Print_Titles" localSheetId="11">'12 - Osvětlení vestibulu ...'!$119:$119</definedName>
    <definedName name="_xlnm._FilterDatabase" localSheetId="12" hidden="1">'13 - Nouzové osvětlení (1...'!$C$119:$K$140</definedName>
    <definedName name="_xlnm.Print_Area" localSheetId="12">'13 - Nouzové osvětlení (1...'!$C$4:$J$76,'13 - Nouzové osvětlení (1...'!$C$82:$J$101,'13 - Nouzové osvětlení (1...'!$C$107:$J$140</definedName>
    <definedName name="_xlnm.Print_Titles" localSheetId="12">'13 - Nouzové osvětlení (1...'!$119:$119</definedName>
    <definedName name="_xlnm._FilterDatabase" localSheetId="13" hidden="1">'14 - Osvětlení strojovny ...'!$C$117:$K$136</definedName>
    <definedName name="_xlnm.Print_Area" localSheetId="13">'14 - Osvětlení strojovny ...'!$C$4:$J$76,'14 - Osvětlení strojovny ...'!$C$82:$J$99,'14 - Osvětlení strojovny ...'!$C$105:$J$136</definedName>
    <definedName name="_xlnm.Print_Titles" localSheetId="13">'14 - Osvětlení strojovny ...'!$117:$117</definedName>
    <definedName name="_xlnm._FilterDatabase" localSheetId="14" hidden="1">'15 - Osvětlení suterénu 1.PP'!$C$117:$K$138</definedName>
    <definedName name="_xlnm.Print_Area" localSheetId="14">'15 - Osvětlení suterénu 1.PP'!$C$4:$J$76,'15 - Osvětlení suterénu 1.PP'!$C$82:$J$99,'15 - Osvětlení suterénu 1.PP'!$C$105:$J$138</definedName>
    <definedName name="_xlnm.Print_Titles" localSheetId="14">'15 - Osvětlení suterénu 1.PP'!$117:$117</definedName>
    <definedName name="_xlnm._FilterDatabase" localSheetId="15" hidden="1">'16 - Oprava systému DT (h...'!$C$120:$K$164</definedName>
    <definedName name="_xlnm.Print_Area" localSheetId="15">'16 - Oprava systému DT (h...'!$C$4:$J$76,'16 - Oprava systému DT (h...'!$C$82:$J$102,'16 - Oprava systému DT (h...'!$C$108:$J$164</definedName>
    <definedName name="_xlnm.Print_Titles" localSheetId="15">'16 - Oprava systému DT (h...'!$120:$120</definedName>
    <definedName name="_xlnm._FilterDatabase" localSheetId="16" hidden="1">'17 - Přívodní vedení do b...'!$C$119:$K$139</definedName>
    <definedName name="_xlnm.Print_Area" localSheetId="16">'17 - Přívodní vedení do b...'!$C$4:$J$76,'17 - Přívodní vedení do b...'!$C$82:$J$101,'17 - Přívodní vedení do b...'!$C$107:$J$139</definedName>
    <definedName name="_xlnm.Print_Titles" localSheetId="16">'17 - Přívodní vedení do b...'!$119:$119</definedName>
    <definedName name="_xlnm._FilterDatabase" localSheetId="17" hidden="1">'18 - Dokončovací práce, o...'!$C$121:$K$150</definedName>
    <definedName name="_xlnm.Print_Area" localSheetId="17">'18 - Dokončovací práce, o...'!$C$4:$J$76,'18 - Dokončovací práce, o...'!$C$82:$J$103,'18 - Dokončovací práce, o...'!$C$109:$J$150</definedName>
    <definedName name="_xlnm.Print_Titles" localSheetId="17">'18 - Dokončovací práce, o...'!$121:$121</definedName>
    <definedName name="_xlnm._FilterDatabase" localSheetId="18" hidden="1">'19 - Demontáže'!$C$119:$K$139</definedName>
    <definedName name="_xlnm.Print_Area" localSheetId="18">'19 - Demontáže'!$C$4:$J$76,'19 - Demontáže'!$C$82:$J$101,'19 - Demontáže'!$C$107:$J$139</definedName>
    <definedName name="_xlnm.Print_Titles" localSheetId="18">'19 - Demontáže'!$119:$119</definedName>
  </definedNames>
  <calcPr/>
</workbook>
</file>

<file path=xl/calcChain.xml><?xml version="1.0" encoding="utf-8"?>
<calcChain xmlns="http://schemas.openxmlformats.org/spreadsheetml/2006/main">
  <c i="19" l="1" r="J37"/>
  <c r="J36"/>
  <c i="1" r="AY112"/>
  <c i="19" r="J35"/>
  <c i="1" r="AX112"/>
  <c i="19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91"/>
  <c r="J14"/>
  <c r="J12"/>
  <c r="J114"/>
  <c r="E7"/>
  <c r="E110"/>
  <c i="18" r="J37"/>
  <c r="J36"/>
  <c i="1" r="AY111"/>
  <c i="18" r="J35"/>
  <c i="1" r="AX111"/>
  <c i="18" r="BI150"/>
  <c r="BH150"/>
  <c r="BG150"/>
  <c r="BF150"/>
  <c r="T150"/>
  <c r="T149"/>
  <c r="T148"/>
  <c r="R150"/>
  <c r="R149"/>
  <c r="R148"/>
  <c r="P150"/>
  <c r="P149"/>
  <c r="P148"/>
  <c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112"/>
  <c i="17" r="J37"/>
  <c r="J36"/>
  <c i="1" r="AY110"/>
  <c i="17" r="J35"/>
  <c i="1" r="AX110"/>
  <c i="17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110"/>
  <c i="16" r="J37"/>
  <c r="J36"/>
  <c i="1" r="AY109"/>
  <c i="16" r="J35"/>
  <c i="1" r="AX109"/>
  <c i="16"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111"/>
  <c i="15" r="J37"/>
  <c r="J36"/>
  <c i="1" r="AY108"/>
  <c i="15" r="J35"/>
  <c i="1" r="AX108"/>
  <c i="15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112"/>
  <c r="E7"/>
  <c r="E108"/>
  <c i="14" r="J37"/>
  <c r="J36"/>
  <c i="1" r="AY107"/>
  <c i="14" r="J35"/>
  <c i="1" r="AX107"/>
  <c i="14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89"/>
  <c r="E7"/>
  <c r="E108"/>
  <c i="13" r="J37"/>
  <c r="J36"/>
  <c i="1" r="AY106"/>
  <c i="13" r="J35"/>
  <c i="1" r="AX106"/>
  <c i="13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92"/>
  <c r="J17"/>
  <c r="J15"/>
  <c r="E15"/>
  <c r="F116"/>
  <c r="J14"/>
  <c r="J12"/>
  <c r="J114"/>
  <c r="E7"/>
  <c r="E110"/>
  <c i="12" r="J37"/>
  <c r="J36"/>
  <c i="1" r="AY105"/>
  <c i="12" r="J35"/>
  <c i="1" r="AX105"/>
  <c i="12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91"/>
  <c r="J14"/>
  <c r="J12"/>
  <c r="J89"/>
  <c r="E7"/>
  <c r="E85"/>
  <c i="11" r="J37"/>
  <c r="J36"/>
  <c i="1" r="AY104"/>
  <c i="11" r="J35"/>
  <c i="1" r="AX104"/>
  <c i="11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85"/>
  <c i="10" r="J37"/>
  <c r="J36"/>
  <c i="1" r="AY103"/>
  <c i="10" r="J35"/>
  <c i="1" r="AX103"/>
  <c i="10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91"/>
  <c r="J14"/>
  <c r="J12"/>
  <c r="J114"/>
  <c r="E7"/>
  <c r="E85"/>
  <c i="9" r="J37"/>
  <c r="J36"/>
  <c i="1" r="AY102"/>
  <c i="9" r="J35"/>
  <c i="1" r="AX102"/>
  <c i="9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116"/>
  <c r="J14"/>
  <c r="J12"/>
  <c r="J114"/>
  <c r="E7"/>
  <c r="E110"/>
  <c i="8" r="J37"/>
  <c r="J36"/>
  <c i="1" r="AY101"/>
  <c i="8" r="J35"/>
  <c i="1" r="AX101"/>
  <c i="8"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89"/>
  <c r="E7"/>
  <c r="E85"/>
  <c i="7" r="J37"/>
  <c r="J36"/>
  <c i="1" r="AY100"/>
  <c i="7" r="J35"/>
  <c i="1" r="AX100"/>
  <c i="7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110"/>
  <c i="6" r="J37"/>
  <c r="J36"/>
  <c i="1" r="AY99"/>
  <c i="6" r="J35"/>
  <c i="1" r="AX99"/>
  <c i="6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91"/>
  <c r="J14"/>
  <c r="J12"/>
  <c r="J115"/>
  <c r="E7"/>
  <c r="E111"/>
  <c i="5" r="J37"/>
  <c r="J36"/>
  <c i="1" r="AY98"/>
  <c i="5" r="J35"/>
  <c i="1" r="AX98"/>
  <c i="5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89"/>
  <c r="E7"/>
  <c r="E85"/>
  <c i="4" r="J37"/>
  <c r="J36"/>
  <c i="1" r="AY97"/>
  <c i="4" r="J35"/>
  <c i="1" r="AX97"/>
  <c i="4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117"/>
  <c r="J14"/>
  <c r="J12"/>
  <c r="J89"/>
  <c r="E7"/>
  <c r="E111"/>
  <c i="3" r="J37"/>
  <c r="J36"/>
  <c i="1" r="AY96"/>
  <c i="3" r="J35"/>
  <c i="1" r="AX96"/>
  <c i="3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91"/>
  <c r="J14"/>
  <c r="J12"/>
  <c r="J89"/>
  <c r="E7"/>
  <c r="E85"/>
  <c i="2" r="J37"/>
  <c r="J36"/>
  <c i="1" r="AY95"/>
  <c i="2" r="J35"/>
  <c i="1" r="AX95"/>
  <c i="2"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91"/>
  <c r="J20"/>
  <c r="J18"/>
  <c r="E18"/>
  <c r="F118"/>
  <c r="J17"/>
  <c r="J15"/>
  <c r="E15"/>
  <c r="F117"/>
  <c r="J14"/>
  <c r="J12"/>
  <c r="J115"/>
  <c r="E7"/>
  <c r="E111"/>
  <c i="1" r="L90"/>
  <c r="AM90"/>
  <c r="AM89"/>
  <c r="L89"/>
  <c r="AM87"/>
  <c r="L87"/>
  <c r="L85"/>
  <c r="L84"/>
  <c i="2" r="J151"/>
  <c r="BK147"/>
  <c r="BK146"/>
  <c r="J140"/>
  <c r="BK138"/>
  <c r="BK136"/>
  <c r="BK134"/>
  <c r="BK130"/>
  <c r="BK126"/>
  <c r="BK143"/>
  <c r="J142"/>
  <c r="BK133"/>
  <c r="J129"/>
  <c r="J127"/>
  <c r="BK124"/>
  <c i="3" r="J136"/>
  <c r="BK128"/>
  <c r="BK139"/>
  <c r="J128"/>
  <c r="J142"/>
  <c r="BK132"/>
  <c r="BK130"/>
  <c r="J143"/>
  <c r="BK134"/>
  <c i="4" r="J144"/>
  <c r="BK134"/>
  <c r="J124"/>
  <c r="J142"/>
  <c r="BK128"/>
  <c r="BK137"/>
  <c r="J132"/>
  <c r="BK124"/>
  <c r="J135"/>
  <c r="J131"/>
  <c r="J125"/>
  <c i="5" r="BK141"/>
  <c r="J135"/>
  <c r="BK125"/>
  <c r="J141"/>
  <c r="BK132"/>
  <c r="J126"/>
  <c r="BK146"/>
  <c r="BK137"/>
  <c r="BK131"/>
  <c r="J142"/>
  <c r="J127"/>
  <c i="6" r="J151"/>
  <c r="BK133"/>
  <c r="BK128"/>
  <c r="BK152"/>
  <c r="J148"/>
  <c r="J138"/>
  <c r="BK130"/>
  <c r="J155"/>
  <c r="J149"/>
  <c r="BK146"/>
  <c r="J136"/>
  <c r="J126"/>
  <c r="BK147"/>
  <c r="BK138"/>
  <c r="J133"/>
  <c r="BK124"/>
  <c i="7" r="BK128"/>
  <c r="BK135"/>
  <c r="J128"/>
  <c r="BK134"/>
  <c r="J135"/>
  <c i="8" r="J121"/>
  <c i="9" r="J133"/>
  <c r="J140"/>
  <c r="BK136"/>
  <c r="J125"/>
  <c r="J141"/>
  <c r="J131"/>
  <c r="J127"/>
  <c r="BK132"/>
  <c r="J124"/>
  <c i="10" r="J142"/>
  <c r="J131"/>
  <c r="BK123"/>
  <c r="J147"/>
  <c r="J140"/>
  <c r="BK147"/>
  <c r="BK135"/>
  <c r="J130"/>
  <c r="BK149"/>
  <c r="BK142"/>
  <c r="J134"/>
  <c r="J129"/>
  <c r="J123"/>
  <c i="11" r="BK121"/>
  <c r="J124"/>
  <c r="J127"/>
  <c r="BK127"/>
  <c i="12" r="BK140"/>
  <c r="J134"/>
  <c r="BK123"/>
  <c r="BK132"/>
  <c r="J139"/>
  <c r="BK131"/>
  <c r="J123"/>
  <c r="J127"/>
  <c i="13" r="J134"/>
  <c r="J123"/>
  <c r="BK134"/>
  <c r="J127"/>
  <c r="J139"/>
  <c r="BK126"/>
  <c r="J137"/>
  <c r="BK129"/>
  <c i="14" r="J129"/>
  <c r="J136"/>
  <c r="J126"/>
  <c r="BK134"/>
  <c r="J124"/>
  <c r="BK129"/>
  <c r="BK124"/>
  <c i="15" r="BK137"/>
  <c r="J127"/>
  <c r="J135"/>
  <c r="J125"/>
  <c r="BK138"/>
  <c r="BK133"/>
  <c r="J126"/>
  <c r="J121"/>
  <c r="BK132"/>
  <c r="J124"/>
  <c r="J122"/>
  <c i="16" r="J161"/>
  <c r="J147"/>
  <c r="BK140"/>
  <c r="BK135"/>
  <c r="J125"/>
  <c r="J163"/>
  <c r="J156"/>
  <c r="BK146"/>
  <c r="J137"/>
  <c r="BK130"/>
  <c r="J159"/>
  <c r="BK153"/>
  <c r="BK131"/>
  <c r="J124"/>
  <c r="BK159"/>
  <c r="J151"/>
  <c r="BK145"/>
  <c r="J139"/>
  <c i="17" r="J135"/>
  <c r="BK124"/>
  <c r="BK137"/>
  <c r="J130"/>
  <c r="BK139"/>
  <c r="J123"/>
  <c r="BK134"/>
  <c r="BK126"/>
  <c i="18" r="J147"/>
  <c r="J125"/>
  <c r="J143"/>
  <c r="BK126"/>
  <c r="BK138"/>
  <c r="BK133"/>
  <c r="BK145"/>
  <c r="BK142"/>
  <c r="BK136"/>
  <c r="BK131"/>
  <c r="BK127"/>
  <c i="19" r="J137"/>
  <c r="BK125"/>
  <c r="BK136"/>
  <c r="J124"/>
  <c r="J131"/>
  <c r="J128"/>
  <c r="BK139"/>
  <c r="BK129"/>
  <c r="J126"/>
  <c i="2" r="BK152"/>
  <c r="J148"/>
  <c r="J141"/>
  <c r="J139"/>
  <c r="BK137"/>
  <c r="BK135"/>
  <c r="J132"/>
  <c r="J130"/>
  <c r="BK125"/>
  <c r="J152"/>
  <c r="J134"/>
  <c r="BK131"/>
  <c r="BK127"/>
  <c r="J126"/>
  <c r="J143"/>
  <c i="3" r="BK143"/>
  <c r="J133"/>
  <c r="J145"/>
  <c r="BK136"/>
  <c r="J131"/>
  <c r="J125"/>
  <c r="J134"/>
  <c r="J129"/>
  <c r="BK145"/>
  <c r="J135"/>
  <c r="BK125"/>
  <c i="4" r="BK135"/>
  <c r="BK125"/>
  <c r="BK144"/>
  <c r="BK129"/>
  <c r="J138"/>
  <c r="BK133"/>
  <c r="J127"/>
  <c r="BK136"/>
  <c r="BK130"/>
  <c r="BK126"/>
  <c i="5" r="BK144"/>
  <c r="BK136"/>
  <c r="BK128"/>
  <c r="BK145"/>
  <c r="BK133"/>
  <c r="BK127"/>
  <c r="BK124"/>
  <c r="J144"/>
  <c r="BK135"/>
  <c r="J130"/>
  <c r="J129"/>
  <c i="6" r="BK155"/>
  <c r="J137"/>
  <c r="J130"/>
  <c r="BK154"/>
  <c r="BK149"/>
  <c r="BK144"/>
  <c r="BK131"/>
  <c r="J127"/>
  <c r="J156"/>
  <c r="J152"/>
  <c r="J147"/>
  <c r="BK137"/>
  <c r="J125"/>
  <c r="J145"/>
  <c r="J141"/>
  <c r="J135"/>
  <c r="BK129"/>
  <c i="7" r="J134"/>
  <c r="BK126"/>
  <c r="J133"/>
  <c r="J127"/>
  <c r="J126"/>
  <c r="BK129"/>
  <c i="9" r="BK140"/>
  <c r="BK130"/>
  <c r="BK139"/>
  <c r="BK127"/>
  <c r="J123"/>
  <c r="J138"/>
  <c r="BK129"/>
  <c r="BK142"/>
  <c r="BK126"/>
  <c i="10" r="J144"/>
  <c r="J137"/>
  <c r="BK129"/>
  <c r="J149"/>
  <c r="J143"/>
  <c r="BK136"/>
  <c r="BK144"/>
  <c r="BK133"/>
  <c r="BK128"/>
  <c r="J148"/>
  <c r="BK137"/>
  <c r="BK131"/>
  <c r="BK125"/>
  <c i="11" r="BK124"/>
  <c r="J129"/>
  <c r="BK130"/>
  <c r="J125"/>
  <c r="BK125"/>
  <c i="12" r="BK138"/>
  <c r="J135"/>
  <c r="BK127"/>
  <c r="BK139"/>
  <c r="BK134"/>
  <c r="J126"/>
  <c r="BK133"/>
  <c r="J125"/>
  <c r="J138"/>
  <c r="BK124"/>
  <c i="13" r="BK127"/>
  <c r="J138"/>
  <c r="BK135"/>
  <c r="BK128"/>
  <c r="J125"/>
  <c r="BK138"/>
  <c r="BK125"/>
  <c r="J133"/>
  <c i="14" r="J133"/>
  <c r="J135"/>
  <c r="BK131"/>
  <c r="J123"/>
  <c r="J130"/>
  <c r="J134"/>
  <c r="J128"/>
  <c r="BK122"/>
  <c i="15" r="BK136"/>
  <c r="BK125"/>
  <c r="BK127"/>
  <c r="BK121"/>
  <c r="J132"/>
  <c r="BK128"/>
  <c r="J136"/>
  <c r="BK131"/>
  <c r="BK123"/>
  <c i="16" r="J152"/>
  <c r="BK144"/>
  <c r="BK137"/>
  <c r="BK132"/>
  <c r="BK124"/>
  <c r="J160"/>
  <c r="BK152"/>
  <c r="J140"/>
  <c r="J135"/>
  <c r="BK128"/>
  <c r="BK161"/>
  <c r="BK156"/>
  <c r="BK147"/>
  <c r="J132"/>
  <c r="J126"/>
  <c r="BK160"/>
  <c r="BK154"/>
  <c r="J149"/>
  <c r="J144"/>
  <c r="J138"/>
  <c i="17" r="BK133"/>
  <c r="BK123"/>
  <c r="J134"/>
  <c r="BK127"/>
  <c r="J138"/>
  <c r="BK136"/>
  <c r="BK135"/>
  <c r="J125"/>
  <c i="18" r="J145"/>
  <c r="J150"/>
  <c r="J138"/>
  <c r="J130"/>
  <c r="BK144"/>
  <c r="J136"/>
  <c r="J131"/>
  <c r="J144"/>
  <c r="BK139"/>
  <c r="BK134"/>
  <c r="BK128"/>
  <c i="19" r="J138"/>
  <c r="J130"/>
  <c r="BK138"/>
  <c r="BK126"/>
  <c r="BK130"/>
  <c r="BK127"/>
  <c r="BK137"/>
  <c r="BK128"/>
  <c r="J125"/>
  <c i="2" r="BK149"/>
  <c r="J147"/>
  <c r="J146"/>
  <c r="BK140"/>
  <c r="J138"/>
  <c r="J136"/>
  <c r="J133"/>
  <c r="J128"/>
  <c i="1" r="AS94"/>
  <c i="3" r="BK135"/>
  <c r="BK127"/>
  <c r="J140"/>
  <c r="BK133"/>
  <c r="BK129"/>
  <c r="J124"/>
  <c r="BK131"/>
  <c r="BK124"/>
  <c r="BK142"/>
  <c i="4" r="BK146"/>
  <c r="J141"/>
  <c r="J126"/>
  <c r="J146"/>
  <c r="J137"/>
  <c r="BK141"/>
  <c r="J136"/>
  <c r="BK131"/>
  <c r="BK147"/>
  <c r="J133"/>
  <c r="BK127"/>
  <c i="5" r="BK147"/>
  <c r="J137"/>
  <c r="BK129"/>
  <c r="J147"/>
  <c r="J138"/>
  <c r="J128"/>
  <c r="J145"/>
  <c r="J133"/>
  <c r="J134"/>
  <c r="J124"/>
  <c i="6" r="BK145"/>
  <c r="J132"/>
  <c r="BK127"/>
  <c r="BK151"/>
  <c r="J146"/>
  <c r="BK135"/>
  <c r="J124"/>
  <c r="J154"/>
  <c r="J143"/>
  <c r="J128"/>
  <c r="BK156"/>
  <c r="BK143"/>
  <c r="BK136"/>
  <c r="BK125"/>
  <c i="7" r="J130"/>
  <c r="J136"/>
  <c r="J129"/>
  <c r="J124"/>
  <c r="J125"/>
  <c r="BK127"/>
  <c i="9" r="J137"/>
  <c r="BK125"/>
  <c r="BK137"/>
  <c r="J132"/>
  <c r="BK124"/>
  <c r="J139"/>
  <c r="J130"/>
  <c r="J126"/>
  <c r="BK131"/>
  <c r="BK123"/>
  <c i="10" r="J141"/>
  <c r="J127"/>
  <c r="J145"/>
  <c r="BK126"/>
  <c r="J146"/>
  <c r="BK134"/>
  <c r="J126"/>
  <c r="BK145"/>
  <c r="J135"/>
  <c r="BK132"/>
  <c r="BK127"/>
  <c i="11" r="BK129"/>
  <c r="J130"/>
  <c r="J123"/>
  <c r="J126"/>
  <c r="BK126"/>
  <c r="J121"/>
  <c i="12" r="J131"/>
  <c r="BK125"/>
  <c r="J136"/>
  <c r="J128"/>
  <c r="J137"/>
  <c r="BK126"/>
  <c r="J133"/>
  <c i="13" r="J128"/>
  <c r="BK136"/>
  <c r="J129"/>
  <c r="BK140"/>
  <c r="J132"/>
  <c r="BK139"/>
  <c r="J136"/>
  <c r="BK123"/>
  <c i="14" r="BK132"/>
  <c r="BK128"/>
  <c r="BK133"/>
  <c r="BK125"/>
  <c r="BK135"/>
  <c r="J125"/>
  <c r="J132"/>
  <c r="BK123"/>
  <c i="15" r="BK135"/>
  <c r="J130"/>
  <c r="J123"/>
  <c r="BK134"/>
  <c r="BK129"/>
  <c r="BK122"/>
  <c r="J133"/>
  <c r="J129"/>
  <c i="16" r="BK163"/>
  <c r="J148"/>
  <c r="BK141"/>
  <c r="BK136"/>
  <c r="BK129"/>
  <c r="BK164"/>
  <c r="J157"/>
  <c r="BK151"/>
  <c r="BK139"/>
  <c r="J131"/>
  <c r="BK126"/>
  <c r="BK157"/>
  <c r="BK148"/>
  <c r="J141"/>
  <c r="J129"/>
  <c r="BK162"/>
  <c r="J153"/>
  <c r="J146"/>
  <c r="J142"/>
  <c r="J127"/>
  <c i="17" r="J131"/>
  <c r="J139"/>
  <c r="BK131"/>
  <c r="J124"/>
  <c r="J127"/>
  <c r="J136"/>
  <c r="BK132"/>
  <c i="18" r="BK150"/>
  <c r="BK129"/>
  <c r="J139"/>
  <c r="J128"/>
  <c r="BK141"/>
  <c r="J134"/>
  <c r="J126"/>
  <c r="J141"/>
  <c r="J133"/>
  <c r="J129"/>
  <c i="19" r="J139"/>
  <c r="BK135"/>
  <c r="J123"/>
  <c r="BK131"/>
  <c i="2" r="BK151"/>
  <c r="BK148"/>
  <c r="BK141"/>
  <c r="BK139"/>
  <c r="J137"/>
  <c r="J135"/>
  <c r="J131"/>
  <c r="BK129"/>
  <c r="J124"/>
  <c r="J149"/>
  <c r="BK132"/>
  <c r="BK128"/>
  <c r="J125"/>
  <c r="BK142"/>
  <c i="3" r="BK140"/>
  <c r="J130"/>
  <c r="BK144"/>
  <c r="J132"/>
  <c r="BK126"/>
  <c r="J139"/>
  <c r="J127"/>
  <c r="J144"/>
  <c r="J126"/>
  <c i="4" r="BK142"/>
  <c r="J128"/>
  <c r="J147"/>
  <c r="BK138"/>
  <c r="BK145"/>
  <c r="J134"/>
  <c r="J130"/>
  <c r="J145"/>
  <c r="BK132"/>
  <c r="J129"/>
  <c i="5" r="BK142"/>
  <c r="J132"/>
  <c r="J146"/>
  <c r="J136"/>
  <c r="J131"/>
  <c r="J125"/>
  <c r="BK138"/>
  <c r="BK134"/>
  <c r="BK126"/>
  <c r="BK130"/>
  <c i="6" r="BK157"/>
  <c r="BK141"/>
  <c r="J131"/>
  <c r="BK126"/>
  <c r="J150"/>
  <c r="J142"/>
  <c r="J134"/>
  <c r="J129"/>
  <c r="J157"/>
  <c r="BK148"/>
  <c r="J144"/>
  <c r="BK132"/>
  <c r="BK150"/>
  <c r="BK142"/>
  <c r="BK134"/>
  <c i="7" r="BK133"/>
  <c r="BK124"/>
  <c r="BK130"/>
  <c r="BK136"/>
  <c r="J123"/>
  <c r="BK125"/>
  <c r="BK123"/>
  <c i="8" r="J122"/>
  <c r="BK121"/>
  <c r="BK122"/>
  <c i="9" r="BK128"/>
  <c r="BK138"/>
  <c r="BK133"/>
  <c r="J142"/>
  <c r="J136"/>
  <c r="J128"/>
  <c r="BK141"/>
  <c r="J129"/>
  <c i="10" r="BK146"/>
  <c r="J136"/>
  <c r="J128"/>
  <c r="BK148"/>
  <c r="BK141"/>
  <c r="J125"/>
  <c r="BK143"/>
  <c r="J132"/>
  <c r="BK124"/>
  <c r="BK140"/>
  <c r="J133"/>
  <c r="BK130"/>
  <c r="J124"/>
  <c i="11" r="J122"/>
  <c r="J128"/>
  <c r="BK128"/>
  <c r="BK122"/>
  <c r="BK123"/>
  <c i="12" r="BK136"/>
  <c r="BK128"/>
  <c r="BK137"/>
  <c r="BK135"/>
  <c r="J140"/>
  <c r="J132"/>
  <c r="J124"/>
  <c i="13" r="J140"/>
  <c r="BK124"/>
  <c r="BK137"/>
  <c r="BK132"/>
  <c r="J126"/>
  <c r="BK133"/>
  <c r="J124"/>
  <c r="J135"/>
  <c i="14" r="BK136"/>
  <c r="J131"/>
  <c r="BK127"/>
  <c r="BK130"/>
  <c r="BK121"/>
  <c r="BK126"/>
  <c r="J122"/>
  <c r="J127"/>
  <c r="J121"/>
  <c i="15" r="J128"/>
  <c r="J138"/>
  <c r="BK126"/>
  <c r="J137"/>
  <c r="J131"/>
  <c r="BK124"/>
  <c r="J134"/>
  <c r="BK130"/>
  <c i="16" r="BK150"/>
  <c r="BK143"/>
  <c r="BK138"/>
  <c r="J128"/>
  <c r="J162"/>
  <c r="J154"/>
  <c r="J145"/>
  <c r="J136"/>
  <c r="BK127"/>
  <c r="J158"/>
  <c r="BK149"/>
  <c r="BK142"/>
  <c r="J130"/>
  <c r="J164"/>
  <c r="BK158"/>
  <c r="J150"/>
  <c r="J143"/>
  <c r="BK125"/>
  <c i="17" r="BK125"/>
  <c r="J132"/>
  <c r="J126"/>
  <c r="J137"/>
  <c r="BK130"/>
  <c r="BK138"/>
  <c r="J133"/>
  <c i="18" r="J135"/>
  <c r="BK147"/>
  <c r="BK137"/>
  <c r="J127"/>
  <c r="J142"/>
  <c r="BK135"/>
  <c r="J132"/>
  <c r="BK143"/>
  <c r="J137"/>
  <c r="BK132"/>
  <c r="BK130"/>
  <c r="BK125"/>
  <c i="19" r="J136"/>
  <c r="BK124"/>
  <c r="BK132"/>
  <c r="J132"/>
  <c r="J129"/>
  <c r="BK123"/>
  <c r="J135"/>
  <c r="J127"/>
  <c i="2" l="1" r="BK123"/>
  <c r="BK122"/>
  <c r="T145"/>
  <c r="T144"/>
  <c r="T150"/>
  <c i="3" r="R123"/>
  <c r="R122"/>
  <c r="R138"/>
  <c r="R141"/>
  <c i="4" r="BK123"/>
  <c r="J123"/>
  <c r="J98"/>
  <c r="BK140"/>
  <c r="J140"/>
  <c r="J100"/>
  <c r="P143"/>
  <c i="5" r="T123"/>
  <c r="T122"/>
  <c r="P140"/>
  <c r="T143"/>
  <c i="6" r="R123"/>
  <c r="R122"/>
  <c r="T140"/>
  <c r="T139"/>
  <c r="T153"/>
  <c i="7" r="P122"/>
  <c r="P121"/>
  <c r="T132"/>
  <c r="T131"/>
  <c i="8" r="P120"/>
  <c r="P119"/>
  <c r="P118"/>
  <c i="1" r="AU101"/>
  <c i="9" r="T122"/>
  <c r="T121"/>
  <c r="T120"/>
  <c r="T135"/>
  <c r="T134"/>
  <c i="10" r="P122"/>
  <c r="P121"/>
  <c r="P120"/>
  <c i="1" r="AU103"/>
  <c i="10" r="P139"/>
  <c r="P138"/>
  <c i="11" r="R120"/>
  <c r="R119"/>
  <c r="R118"/>
  <c i="12" r="R122"/>
  <c r="R121"/>
  <c r="P130"/>
  <c r="P129"/>
  <c i="13" r="BK122"/>
  <c r="J122"/>
  <c r="J98"/>
  <c r="BK131"/>
  <c r="J131"/>
  <c r="J100"/>
  <c i="14" r="T120"/>
  <c r="T119"/>
  <c r="T118"/>
  <c i="15" r="R120"/>
  <c r="R119"/>
  <c r="R118"/>
  <c i="16" r="BK134"/>
  <c r="J134"/>
  <c r="J100"/>
  <c r="R134"/>
  <c r="R133"/>
  <c r="R155"/>
  <c i="17" r="R122"/>
  <c r="R121"/>
  <c r="R129"/>
  <c r="R128"/>
  <c i="18" r="P124"/>
  <c r="T140"/>
  <c i="2" r="T123"/>
  <c r="T122"/>
  <c r="T121"/>
  <c r="BK145"/>
  <c r="J145"/>
  <c r="J100"/>
  <c r="BK150"/>
  <c r="J150"/>
  <c r="J101"/>
  <c i="3" r="P123"/>
  <c r="P122"/>
  <c r="BK138"/>
  <c r="J138"/>
  <c r="J100"/>
  <c r="BK141"/>
  <c r="J141"/>
  <c r="J101"/>
  <c i="4" r="R123"/>
  <c r="R122"/>
  <c r="R140"/>
  <c r="R143"/>
  <c i="5" r="P123"/>
  <c r="P122"/>
  <c r="T140"/>
  <c r="T139"/>
  <c r="R143"/>
  <c i="6" r="BK123"/>
  <c r="J123"/>
  <c r="J98"/>
  <c r="R140"/>
  <c r="R139"/>
  <c r="R153"/>
  <c i="7" r="R122"/>
  <c r="R121"/>
  <c r="R120"/>
  <c r="R132"/>
  <c r="R131"/>
  <c i="8" r="BK120"/>
  <c r="BK119"/>
  <c r="J119"/>
  <c r="J97"/>
  <c i="9" r="R122"/>
  <c r="R121"/>
  <c r="P135"/>
  <c r="P134"/>
  <c i="10" r="R122"/>
  <c r="R121"/>
  <c r="BK139"/>
  <c r="J139"/>
  <c r="J100"/>
  <c i="11" r="BK120"/>
  <c r="J120"/>
  <c r="J98"/>
  <c i="12" r="T122"/>
  <c r="T121"/>
  <c r="T130"/>
  <c r="T129"/>
  <c i="13" r="R122"/>
  <c r="R121"/>
  <c r="P131"/>
  <c r="P130"/>
  <c i="14" r="BK120"/>
  <c r="J120"/>
  <c r="J98"/>
  <c i="15" r="T120"/>
  <c r="T119"/>
  <c r="T118"/>
  <c i="16" r="P123"/>
  <c r="P122"/>
  <c r="T123"/>
  <c r="T122"/>
  <c r="P134"/>
  <c r="P133"/>
  <c r="BK155"/>
  <c r="J155"/>
  <c r="J101"/>
  <c r="P155"/>
  <c i="17" r="BK122"/>
  <c r="BK121"/>
  <c r="J121"/>
  <c r="J97"/>
  <c r="BK129"/>
  <c r="J129"/>
  <c r="J100"/>
  <c i="18" r="BK124"/>
  <c r="J124"/>
  <c r="J98"/>
  <c r="R140"/>
  <c i="2" r="P123"/>
  <c r="P122"/>
  <c r="R145"/>
  <c r="R150"/>
  <c i="3" r="T123"/>
  <c r="T122"/>
  <c r="P138"/>
  <c r="P137"/>
  <c r="P141"/>
  <c i="4" r="P123"/>
  <c r="P122"/>
  <c r="T140"/>
  <c r="T143"/>
  <c i="5" r="BK123"/>
  <c r="BK122"/>
  <c r="J122"/>
  <c r="J97"/>
  <c r="BK140"/>
  <c r="J140"/>
  <c r="J100"/>
  <c r="BK143"/>
  <c r="J143"/>
  <c r="J101"/>
  <c i="6" r="P123"/>
  <c r="P122"/>
  <c r="P121"/>
  <c i="1" r="AU99"/>
  <c i="6" r="P140"/>
  <c r="P139"/>
  <c r="P153"/>
  <c i="7" r="BK122"/>
  <c r="J122"/>
  <c r="J98"/>
  <c r="BK132"/>
  <c r="J132"/>
  <c r="J100"/>
  <c i="8" r="R120"/>
  <c r="R119"/>
  <c r="R118"/>
  <c i="9" r="BK122"/>
  <c r="J122"/>
  <c r="J98"/>
  <c r="R135"/>
  <c r="R134"/>
  <c i="10" r="T122"/>
  <c r="T121"/>
  <c r="T120"/>
  <c r="T139"/>
  <c r="T138"/>
  <c i="11" r="T120"/>
  <c r="T119"/>
  <c r="T118"/>
  <c i="12" r="BK122"/>
  <c r="J122"/>
  <c r="J98"/>
  <c r="R130"/>
  <c r="R129"/>
  <c i="13" r="P122"/>
  <c r="P121"/>
  <c r="P120"/>
  <c i="1" r="AU106"/>
  <c i="13" r="T131"/>
  <c r="T130"/>
  <c i="14" r="P120"/>
  <c r="P119"/>
  <c r="P118"/>
  <c i="1" r="AU107"/>
  <c i="15" r="P120"/>
  <c r="P119"/>
  <c r="P118"/>
  <c i="1" r="AU108"/>
  <c i="16" r="BK123"/>
  <c r="J123"/>
  <c r="J98"/>
  <c r="R123"/>
  <c r="R122"/>
  <c r="R121"/>
  <c r="T134"/>
  <c r="T133"/>
  <c r="T155"/>
  <c i="17" r="P122"/>
  <c r="P121"/>
  <c r="T129"/>
  <c r="T128"/>
  <c i="18" r="R124"/>
  <c r="R123"/>
  <c r="R122"/>
  <c r="BK140"/>
  <c r="J140"/>
  <c r="J99"/>
  <c i="19" r="T122"/>
  <c r="T121"/>
  <c i="2" r="R123"/>
  <c r="R122"/>
  <c r="P145"/>
  <c r="P150"/>
  <c i="3" r="BK123"/>
  <c r="BK122"/>
  <c r="T138"/>
  <c r="T141"/>
  <c i="4" r="T123"/>
  <c r="T122"/>
  <c r="P140"/>
  <c r="P139"/>
  <c r="BK143"/>
  <c r="J143"/>
  <c r="J101"/>
  <c i="5" r="R123"/>
  <c r="R122"/>
  <c r="R121"/>
  <c r="R140"/>
  <c r="R139"/>
  <c r="P143"/>
  <c i="6" r="T123"/>
  <c r="T122"/>
  <c r="T121"/>
  <c r="BK140"/>
  <c r="BK139"/>
  <c r="J139"/>
  <c r="J99"/>
  <c r="BK153"/>
  <c r="J153"/>
  <c r="J101"/>
  <c i="7" r="T122"/>
  <c r="T121"/>
  <c r="P132"/>
  <c r="P131"/>
  <c i="8" r="T120"/>
  <c r="T119"/>
  <c r="T118"/>
  <c i="9" r="P122"/>
  <c r="P121"/>
  <c r="P120"/>
  <c i="1" r="AU102"/>
  <c i="9" r="BK135"/>
  <c r="BK134"/>
  <c r="J134"/>
  <c r="J99"/>
  <c i="10" r="BK122"/>
  <c r="BK121"/>
  <c r="J121"/>
  <c r="J97"/>
  <c r="R139"/>
  <c r="R138"/>
  <c i="11" r="P120"/>
  <c r="P119"/>
  <c r="P118"/>
  <c i="1" r="AU104"/>
  <c i="12" r="P122"/>
  <c r="P121"/>
  <c r="P120"/>
  <c i="1" r="AU105"/>
  <c i="12" r="BK130"/>
  <c r="J130"/>
  <c r="J100"/>
  <c i="13" r="T122"/>
  <c r="T121"/>
  <c r="T120"/>
  <c r="R131"/>
  <c r="R130"/>
  <c i="14" r="R120"/>
  <c r="R119"/>
  <c r="R118"/>
  <c i="15" r="BK120"/>
  <c r="J120"/>
  <c r="J98"/>
  <c i="17" r="T122"/>
  <c r="T121"/>
  <c r="T120"/>
  <c r="P129"/>
  <c r="P128"/>
  <c i="18" r="T124"/>
  <c r="T123"/>
  <c r="T122"/>
  <c r="P140"/>
  <c i="19" r="BK122"/>
  <c r="BK121"/>
  <c r="P122"/>
  <c r="P121"/>
  <c r="R122"/>
  <c r="R121"/>
  <c r="BK134"/>
  <c r="J134"/>
  <c r="J100"/>
  <c r="P134"/>
  <c r="P133"/>
  <c r="R134"/>
  <c r="R133"/>
  <c r="T134"/>
  <c r="T133"/>
  <c i="18" r="BK149"/>
  <c r="BK148"/>
  <c r="J148"/>
  <c r="J101"/>
  <c r="BK146"/>
  <c r="J146"/>
  <c r="J100"/>
  <c i="19" r="J116"/>
  <c r="BE131"/>
  <c r="J89"/>
  <c r="F92"/>
  <c r="F116"/>
  <c r="BE125"/>
  <c r="BE136"/>
  <c r="BE137"/>
  <c r="E85"/>
  <c r="J117"/>
  <c r="BE123"/>
  <c r="BE124"/>
  <c r="BE129"/>
  <c r="BE135"/>
  <c r="BE138"/>
  <c r="BE139"/>
  <c r="BE126"/>
  <c r="BE127"/>
  <c r="BE128"/>
  <c r="BE130"/>
  <c r="BE132"/>
  <c i="18" r="F91"/>
  <c r="J92"/>
  <c r="BE147"/>
  <c i="17" r="BK128"/>
  <c r="J128"/>
  <c r="J99"/>
  <c i="18" r="J89"/>
  <c r="BE136"/>
  <c r="BE143"/>
  <c r="BE145"/>
  <c r="BE150"/>
  <c i="17" r="J122"/>
  <c r="J98"/>
  <c i="18" r="E85"/>
  <c r="F92"/>
  <c r="BE126"/>
  <c r="BE128"/>
  <c r="BE129"/>
  <c r="BE130"/>
  <c r="BE132"/>
  <c r="BE133"/>
  <c r="BE134"/>
  <c r="BE138"/>
  <c r="BE139"/>
  <c r="BE141"/>
  <c r="J91"/>
  <c r="BE125"/>
  <c r="BE127"/>
  <c r="BE131"/>
  <c r="BE135"/>
  <c r="BE137"/>
  <c r="BE142"/>
  <c r="BE144"/>
  <c i="17" r="J91"/>
  <c r="F116"/>
  <c r="BE124"/>
  <c r="BE130"/>
  <c r="J89"/>
  <c r="J92"/>
  <c r="BE123"/>
  <c r="BE126"/>
  <c r="BE127"/>
  <c r="BE132"/>
  <c r="BE133"/>
  <c r="BE135"/>
  <c r="F92"/>
  <c r="E85"/>
  <c r="BE125"/>
  <c r="BE131"/>
  <c r="BE134"/>
  <c r="BE136"/>
  <c r="BE137"/>
  <c r="BE138"/>
  <c r="BE139"/>
  <c i="16" r="J89"/>
  <c r="J91"/>
  <c r="F118"/>
  <c r="BE128"/>
  <c r="BE129"/>
  <c r="BE130"/>
  <c r="BE135"/>
  <c r="BE136"/>
  <c r="BE140"/>
  <c r="BE142"/>
  <c r="BE146"/>
  <c r="BE147"/>
  <c r="BE149"/>
  <c r="BE152"/>
  <c r="BE156"/>
  <c r="BE163"/>
  <c i="15" r="BK119"/>
  <c r="J119"/>
  <c r="J97"/>
  <c i="16" r="E85"/>
  <c r="F91"/>
  <c r="BE127"/>
  <c r="BE131"/>
  <c r="BE138"/>
  <c r="BE139"/>
  <c r="BE144"/>
  <c r="BE150"/>
  <c r="BE154"/>
  <c r="BE160"/>
  <c r="BE124"/>
  <c r="BE125"/>
  <c r="BE132"/>
  <c r="BE137"/>
  <c r="BE141"/>
  <c r="BE143"/>
  <c r="BE148"/>
  <c r="BE157"/>
  <c r="BE158"/>
  <c r="BE161"/>
  <c r="J92"/>
  <c r="BE126"/>
  <c r="BE145"/>
  <c r="BE151"/>
  <c r="BE153"/>
  <c r="BE159"/>
  <c r="BE162"/>
  <c r="BE164"/>
  <c i="15" r="E85"/>
  <c r="J91"/>
  <c r="BE124"/>
  <c r="BE125"/>
  <c r="BE126"/>
  <c r="BE127"/>
  <c r="BE133"/>
  <c r="BE135"/>
  <c r="J89"/>
  <c r="F115"/>
  <c r="BE136"/>
  <c r="F114"/>
  <c r="BE122"/>
  <c r="BE128"/>
  <c r="BE131"/>
  <c r="BE137"/>
  <c r="J92"/>
  <c r="BE121"/>
  <c r="BE123"/>
  <c r="BE129"/>
  <c r="BE130"/>
  <c r="BE132"/>
  <c r="BE134"/>
  <c r="BE138"/>
  <c i="14" r="E85"/>
  <c r="J91"/>
  <c r="BE125"/>
  <c r="BE127"/>
  <c r="BE128"/>
  <c r="BE130"/>
  <c r="BE133"/>
  <c i="13" r="BK121"/>
  <c r="J121"/>
  <c r="J97"/>
  <c i="14" r="F92"/>
  <c r="J112"/>
  <c r="BE122"/>
  <c r="BE123"/>
  <c r="BE136"/>
  <c r="F114"/>
  <c r="J115"/>
  <c r="BE131"/>
  <c r="BE132"/>
  <c r="BE121"/>
  <c r="BE124"/>
  <c r="BE126"/>
  <c r="BE129"/>
  <c r="BE134"/>
  <c r="BE135"/>
  <c i="13" r="E85"/>
  <c r="F91"/>
  <c r="J92"/>
  <c r="J116"/>
  <c r="BE127"/>
  <c i="12" r="BK129"/>
  <c r="J129"/>
  <c r="J99"/>
  <c i="13" r="J89"/>
  <c r="BE128"/>
  <c r="BE135"/>
  <c r="BE136"/>
  <c r="BE140"/>
  <c r="F117"/>
  <c r="BE123"/>
  <c r="BE124"/>
  <c r="BE126"/>
  <c r="BE129"/>
  <c r="BE138"/>
  <c r="BE139"/>
  <c r="BE125"/>
  <c r="BE132"/>
  <c r="BE133"/>
  <c r="BE134"/>
  <c r="BE137"/>
  <c i="12" r="J114"/>
  <c r="J117"/>
  <c r="BE125"/>
  <c r="BE127"/>
  <c r="BE128"/>
  <c r="BE136"/>
  <c r="J91"/>
  <c r="E110"/>
  <c r="F116"/>
  <c r="BE123"/>
  <c r="BE134"/>
  <c r="BE135"/>
  <c r="F92"/>
  <c r="BE124"/>
  <c r="BE126"/>
  <c r="BE131"/>
  <c r="BE132"/>
  <c r="BE138"/>
  <c r="BE139"/>
  <c r="BE133"/>
  <c r="BE137"/>
  <c r="BE140"/>
  <c i="10" r="J122"/>
  <c r="J98"/>
  <c i="11" r="J89"/>
  <c r="J92"/>
  <c r="BE121"/>
  <c r="BE130"/>
  <c r="F115"/>
  <c r="BE129"/>
  <c r="J91"/>
  <c r="E108"/>
  <c r="BE123"/>
  <c r="BE124"/>
  <c r="BE126"/>
  <c r="F91"/>
  <c r="BE122"/>
  <c r="BE125"/>
  <c r="BE127"/>
  <c r="BE128"/>
  <c i="9" r="J135"/>
  <c r="J100"/>
  <c i="10" r="J91"/>
  <c r="F117"/>
  <c r="BE144"/>
  <c r="E110"/>
  <c r="F116"/>
  <c r="BE125"/>
  <c r="BE135"/>
  <c r="BE136"/>
  <c r="BE137"/>
  <c r="BE140"/>
  <c r="BE141"/>
  <c r="BE146"/>
  <c r="BE148"/>
  <c r="J92"/>
  <c r="BE123"/>
  <c r="BE127"/>
  <c r="BE130"/>
  <c r="BE131"/>
  <c r="BE143"/>
  <c r="BE149"/>
  <c r="J89"/>
  <c r="BE124"/>
  <c r="BE126"/>
  <c r="BE128"/>
  <c r="BE129"/>
  <c r="BE132"/>
  <c r="BE133"/>
  <c r="BE134"/>
  <c r="BE142"/>
  <c r="BE145"/>
  <c r="BE147"/>
  <c i="8" r="J120"/>
  <c r="J98"/>
  <c i="9" r="E85"/>
  <c r="F92"/>
  <c r="J116"/>
  <c r="BE124"/>
  <c r="BE127"/>
  <c r="BE133"/>
  <c r="BE139"/>
  <c r="BE140"/>
  <c r="BE142"/>
  <c r="BE123"/>
  <c r="BE130"/>
  <c r="BE131"/>
  <c r="BE132"/>
  <c r="F91"/>
  <c r="BE125"/>
  <c r="BE126"/>
  <c r="BE128"/>
  <c r="BE129"/>
  <c i="8" r="BK118"/>
  <c r="J118"/>
  <c r="J96"/>
  <c i="9" r="J89"/>
  <c r="J92"/>
  <c r="BE136"/>
  <c r="BE137"/>
  <c r="BE138"/>
  <c r="BE141"/>
  <c i="8" r="J91"/>
  <c r="J92"/>
  <c r="J112"/>
  <c r="F114"/>
  <c r="BE122"/>
  <c r="E108"/>
  <c r="F115"/>
  <c r="BE121"/>
  <c i="6" r="J140"/>
  <c r="J100"/>
  <c i="7" r="E85"/>
  <c r="J89"/>
  <c r="F92"/>
  <c r="BE126"/>
  <c i="6" r="BK122"/>
  <c r="J122"/>
  <c r="J97"/>
  <c i="7" r="J91"/>
  <c r="J92"/>
  <c r="BE123"/>
  <c r="BE127"/>
  <c r="BE128"/>
  <c r="BE129"/>
  <c r="F116"/>
  <c r="BE125"/>
  <c r="BE133"/>
  <c r="BE136"/>
  <c r="BE124"/>
  <c r="BE130"/>
  <c r="BE134"/>
  <c r="BE135"/>
  <c i="6" r="F92"/>
  <c r="J117"/>
  <c r="BE126"/>
  <c r="BE128"/>
  <c r="BE130"/>
  <c r="BE131"/>
  <c r="BE149"/>
  <c r="BE151"/>
  <c r="BE155"/>
  <c r="BE157"/>
  <c i="5" r="J123"/>
  <c r="J98"/>
  <c i="6" r="E85"/>
  <c r="J89"/>
  <c r="F117"/>
  <c r="BE124"/>
  <c r="BE125"/>
  <c r="BE129"/>
  <c r="BE133"/>
  <c r="BE134"/>
  <c r="BE135"/>
  <c r="BE138"/>
  <c r="BE141"/>
  <c r="BE143"/>
  <c r="BE144"/>
  <c r="BE145"/>
  <c r="BE146"/>
  <c r="BE150"/>
  <c r="BE127"/>
  <c r="BE132"/>
  <c r="BE136"/>
  <c r="BE148"/>
  <c r="BE154"/>
  <c r="BE156"/>
  <c i="5" r="BK139"/>
  <c r="J139"/>
  <c r="J99"/>
  <c i="6" r="J92"/>
  <c r="BE137"/>
  <c r="BE142"/>
  <c r="BE147"/>
  <c r="BE152"/>
  <c i="5" r="J92"/>
  <c r="J115"/>
  <c r="J117"/>
  <c r="BE127"/>
  <c r="BE131"/>
  <c r="BE136"/>
  <c r="BE138"/>
  <c r="BE141"/>
  <c r="BE147"/>
  <c r="BE128"/>
  <c r="BE132"/>
  <c r="F91"/>
  <c r="E111"/>
  <c r="F118"/>
  <c r="BE125"/>
  <c r="BE129"/>
  <c r="BE134"/>
  <c r="BE135"/>
  <c r="BE144"/>
  <c r="BE124"/>
  <c r="BE126"/>
  <c r="BE130"/>
  <c r="BE133"/>
  <c r="BE137"/>
  <c r="BE142"/>
  <c r="BE145"/>
  <c r="BE146"/>
  <c i="4" r="F91"/>
  <c r="J115"/>
  <c r="J118"/>
  <c r="BE124"/>
  <c r="BE129"/>
  <c r="BE131"/>
  <c r="BE132"/>
  <c r="BE133"/>
  <c r="BE138"/>
  <c r="BE141"/>
  <c r="BE146"/>
  <c i="3" r="J122"/>
  <c r="J97"/>
  <c i="4" r="J91"/>
  <c r="F118"/>
  <c r="BE125"/>
  <c r="BE127"/>
  <c r="BE142"/>
  <c i="3" r="J123"/>
  <c r="J98"/>
  <c i="4" r="E85"/>
  <c r="BE126"/>
  <c r="BE130"/>
  <c r="BE134"/>
  <c r="BE135"/>
  <c r="BE144"/>
  <c r="BE147"/>
  <c r="BE128"/>
  <c r="BE136"/>
  <c r="BE137"/>
  <c r="BE145"/>
  <c i="2" r="J122"/>
  <c r="J97"/>
  <c i="3" r="J91"/>
  <c r="F117"/>
  <c r="F118"/>
  <c r="BE128"/>
  <c r="BE129"/>
  <c r="BE130"/>
  <c r="BE132"/>
  <c r="BE133"/>
  <c r="BE134"/>
  <c r="BE136"/>
  <c r="BE140"/>
  <c i="2" r="J123"/>
  <c r="J98"/>
  <c i="3" r="E111"/>
  <c r="J115"/>
  <c r="J118"/>
  <c r="BE125"/>
  <c r="BE126"/>
  <c r="BE127"/>
  <c r="BE135"/>
  <c r="BE139"/>
  <c r="BE131"/>
  <c r="BE142"/>
  <c r="BE124"/>
  <c r="BE143"/>
  <c r="BE144"/>
  <c r="BE145"/>
  <c i="2" r="BE142"/>
  <c r="E85"/>
  <c r="F91"/>
  <c r="F92"/>
  <c r="J117"/>
  <c r="J118"/>
  <c r="BE125"/>
  <c r="BE126"/>
  <c r="BE127"/>
  <c r="BE129"/>
  <c r="BE130"/>
  <c r="BE132"/>
  <c r="BE133"/>
  <c r="BE149"/>
  <c r="BE151"/>
  <c r="BE152"/>
  <c r="J89"/>
  <c r="BE124"/>
  <c r="BE128"/>
  <c r="BE131"/>
  <c r="BE134"/>
  <c r="BE135"/>
  <c r="BE136"/>
  <c r="BE137"/>
  <c r="BE138"/>
  <c r="BE139"/>
  <c r="BE140"/>
  <c r="BE141"/>
  <c r="BE143"/>
  <c r="BE146"/>
  <c r="BE147"/>
  <c r="BE148"/>
  <c r="J34"/>
  <c i="1" r="AW95"/>
  <c i="3" r="J34"/>
  <c i="1" r="AW96"/>
  <c i="4" r="F34"/>
  <c i="1" r="BA97"/>
  <c i="4" r="F36"/>
  <c i="1" r="BC97"/>
  <c i="5" r="J34"/>
  <c i="1" r="AW98"/>
  <c i="6" r="J34"/>
  <c i="1" r="AW99"/>
  <c i="6" r="F35"/>
  <c i="1" r="BB99"/>
  <c i="8" r="F35"/>
  <c i="1" r="BB101"/>
  <c i="8" r="J34"/>
  <c i="1" r="AW101"/>
  <c i="9" r="F34"/>
  <c i="1" r="BA102"/>
  <c i="10" r="F37"/>
  <c i="1" r="BD103"/>
  <c i="10" r="F36"/>
  <c i="1" r="BC103"/>
  <c i="12" r="J34"/>
  <c i="1" r="AW105"/>
  <c i="13" r="F36"/>
  <c i="1" r="BC106"/>
  <c i="13" r="F35"/>
  <c i="1" r="BB106"/>
  <c i="14" r="F34"/>
  <c i="1" r="BA107"/>
  <c i="15" r="F37"/>
  <c i="1" r="BD108"/>
  <c i="16" r="J34"/>
  <c i="1" r="AW109"/>
  <c i="17" r="F36"/>
  <c i="1" r="BC110"/>
  <c i="17" r="J34"/>
  <c i="1" r="AW110"/>
  <c i="17" r="F35"/>
  <c i="1" r="BB110"/>
  <c i="18" r="F35"/>
  <c i="1" r="BB111"/>
  <c i="18" r="F36"/>
  <c i="1" r="BC111"/>
  <c i="19" r="F35"/>
  <c i="1" r="BB112"/>
  <c i="19" r="F36"/>
  <c i="1" r="BC112"/>
  <c i="19" r="J34"/>
  <c i="1" r="AW112"/>
  <c i="2" r="F37"/>
  <c i="1" r="BD95"/>
  <c i="2" r="F36"/>
  <c i="1" r="BC95"/>
  <c i="3" r="F37"/>
  <c i="1" r="BD96"/>
  <c i="4" r="F37"/>
  <c i="1" r="BD97"/>
  <c i="5" r="F37"/>
  <c i="1" r="BD98"/>
  <c i="6" r="F34"/>
  <c i="1" r="BA99"/>
  <c i="7" r="F35"/>
  <c i="1" r="BB100"/>
  <c i="7" r="F34"/>
  <c i="1" r="BA100"/>
  <c i="8" r="F34"/>
  <c i="1" r="BA101"/>
  <c i="9" r="F37"/>
  <c i="1" r="BD102"/>
  <c i="9" r="F36"/>
  <c i="1" r="BC102"/>
  <c i="10" r="F34"/>
  <c i="1" r="BA103"/>
  <c i="11" r="F35"/>
  <c i="1" r="BB104"/>
  <c i="11" r="F37"/>
  <c i="1" r="BD104"/>
  <c i="12" r="F34"/>
  <c i="1" r="BA105"/>
  <c i="12" r="F36"/>
  <c i="1" r="BC105"/>
  <c i="13" r="F37"/>
  <c i="1" r="BD106"/>
  <c i="14" r="F35"/>
  <c i="1" r="BB107"/>
  <c i="15" r="F34"/>
  <c i="1" r="BA108"/>
  <c i="16" r="F36"/>
  <c i="1" r="BC109"/>
  <c i="16" r="F34"/>
  <c i="1" r="BA109"/>
  <c i="17" r="F37"/>
  <c i="1" r="BD110"/>
  <c i="17" r="F34"/>
  <c i="1" r="BA110"/>
  <c i="18" r="F34"/>
  <c i="1" r="BA111"/>
  <c i="18" r="J34"/>
  <c i="1" r="AW111"/>
  <c i="18" r="F37"/>
  <c i="1" r="BD111"/>
  <c i="19" r="F37"/>
  <c i="1" r="BD112"/>
  <c i="19" r="F34"/>
  <c i="1" r="BA112"/>
  <c i="2" r="F34"/>
  <c i="1" r="BA95"/>
  <c i="3" r="F36"/>
  <c i="1" r="BC96"/>
  <c i="3" r="F34"/>
  <c i="1" r="BA96"/>
  <c i="4" r="F35"/>
  <c i="1" r="BB97"/>
  <c i="5" r="F34"/>
  <c i="1" r="BA98"/>
  <c i="5" r="F36"/>
  <c i="1" r="BC98"/>
  <c i="6" r="F36"/>
  <c i="1" r="BC99"/>
  <c i="7" r="F36"/>
  <c i="1" r="BC100"/>
  <c i="8" r="F37"/>
  <c i="1" r="BD101"/>
  <c i="9" r="J34"/>
  <c i="1" r="AW102"/>
  <c i="10" r="J34"/>
  <c i="1" r="AW103"/>
  <c i="11" r="F36"/>
  <c i="1" r="BC104"/>
  <c i="12" r="F35"/>
  <c i="1" r="BB105"/>
  <c i="13" r="J34"/>
  <c i="1" r="AW106"/>
  <c i="14" r="J34"/>
  <c i="1" r="AW107"/>
  <c i="15" r="J34"/>
  <c i="1" r="AW108"/>
  <c i="15" r="F35"/>
  <c i="1" r="BB108"/>
  <c i="16" r="F37"/>
  <c i="1" r="BD109"/>
  <c i="2" r="F35"/>
  <c i="1" r="BB95"/>
  <c i="3" r="F35"/>
  <c i="1" r="BB96"/>
  <c i="4" r="J34"/>
  <c i="1" r="AW97"/>
  <c i="5" r="F35"/>
  <c i="1" r="BB98"/>
  <c i="6" r="F37"/>
  <c i="1" r="BD99"/>
  <c i="7" r="J34"/>
  <c i="1" r="AW100"/>
  <c i="7" r="F37"/>
  <c i="1" r="BD100"/>
  <c i="8" r="F36"/>
  <c i="1" r="BC101"/>
  <c i="9" r="F35"/>
  <c i="1" r="BB102"/>
  <c i="10" r="F35"/>
  <c i="1" r="BB103"/>
  <c i="11" r="J34"/>
  <c i="1" r="AW104"/>
  <c i="11" r="F34"/>
  <c i="1" r="BA104"/>
  <c i="12" r="F37"/>
  <c i="1" r="BD105"/>
  <c i="13" r="F34"/>
  <c i="1" r="BA106"/>
  <c i="14" r="F37"/>
  <c i="1" r="BD107"/>
  <c i="14" r="F36"/>
  <c i="1" r="BC107"/>
  <c i="15" r="F36"/>
  <c i="1" r="BC108"/>
  <c i="16" r="F35"/>
  <c i="1" r="BB109"/>
  <c i="19" l="1" r="R120"/>
  <c i="12" r="T120"/>
  <c i="4" r="R139"/>
  <c i="3" r="T137"/>
  <c i="19" r="T120"/>
  <c i="4" r="T139"/>
  <c r="T121"/>
  <c i="2" r="R144"/>
  <c r="R121"/>
  <c i="16" r="T121"/>
  <c i="9" r="R120"/>
  <c i="4" r="R121"/>
  <c i="17" r="R120"/>
  <c i="6" r="R121"/>
  <c i="5" r="P139"/>
  <c i="19" r="P120"/>
  <c i="1" r="AU112"/>
  <c i="2" r="P144"/>
  <c r="P121"/>
  <c i="1" r="AU95"/>
  <c i="3" r="T121"/>
  <c i="7" r="T120"/>
  <c i="3" r="R137"/>
  <c r="R121"/>
  <c i="17" r="P120"/>
  <c i="1" r="AU110"/>
  <c i="4" r="P121"/>
  <c i="1" r="AU97"/>
  <c i="16" r="P121"/>
  <c i="1" r="AU109"/>
  <c i="13" r="R120"/>
  <c i="10" r="R120"/>
  <c i="5" r="P121"/>
  <c i="1" r="AU98"/>
  <c i="3" r="P121"/>
  <c i="1" r="AU96"/>
  <c i="18" r="P123"/>
  <c r="P122"/>
  <c i="1" r="AU111"/>
  <c i="12" r="R120"/>
  <c i="7" r="P120"/>
  <c i="1" r="AU100"/>
  <c i="5" r="T121"/>
  <c i="17" r="BK120"/>
  <c r="J120"/>
  <c r="J96"/>
  <c i="2" r="BK144"/>
  <c r="J144"/>
  <c r="J99"/>
  <c i="4" r="BK122"/>
  <c r="J122"/>
  <c r="J97"/>
  <c i="7" r="BK131"/>
  <c r="J131"/>
  <c r="J99"/>
  <c i="9" r="BK121"/>
  <c r="J121"/>
  <c r="J97"/>
  <c i="16" r="BK122"/>
  <c r="J122"/>
  <c r="J97"/>
  <c i="19" r="J121"/>
  <c r="J97"/>
  <c i="7" r="BK121"/>
  <c r="J121"/>
  <c r="J97"/>
  <c i="19" r="J122"/>
  <c r="J98"/>
  <c i="4" r="BK139"/>
  <c r="J139"/>
  <c r="J99"/>
  <c i="11" r="BK119"/>
  <c r="J119"/>
  <c r="J97"/>
  <c i="13" r="BK130"/>
  <c r="J130"/>
  <c r="J99"/>
  <c i="16" r="BK133"/>
  <c r="J133"/>
  <c r="J99"/>
  <c i="18" r="J149"/>
  <c r="J102"/>
  <c i="3" r="BK137"/>
  <c r="J137"/>
  <c r="J99"/>
  <c i="10" r="BK138"/>
  <c r="J138"/>
  <c r="J99"/>
  <c i="12" r="BK121"/>
  <c r="J121"/>
  <c r="J97"/>
  <c i="14" r="BK119"/>
  <c r="J119"/>
  <c r="J97"/>
  <c i="18" r="BK123"/>
  <c r="J123"/>
  <c r="J97"/>
  <c i="19" r="BK133"/>
  <c r="J133"/>
  <c r="J99"/>
  <c i="15" r="BK118"/>
  <c r="J118"/>
  <c r="J96"/>
  <c i="13" r="BK120"/>
  <c r="J120"/>
  <c i="12" r="BK120"/>
  <c r="J120"/>
  <c r="J96"/>
  <c i="6" r="BK121"/>
  <c r="J121"/>
  <c i="5" r="BK121"/>
  <c r="J121"/>
  <c r="J96"/>
  <c i="2" r="J33"/>
  <c i="1" r="AV95"/>
  <c r="AT95"/>
  <c i="5" r="F33"/>
  <c i="1" r="AZ98"/>
  <c i="7" r="F33"/>
  <c i="1" r="AZ100"/>
  <c i="8" r="J33"/>
  <c i="1" r="AV101"/>
  <c r="AT101"/>
  <c i="8" r="J30"/>
  <c i="1" r="AG101"/>
  <c i="10" r="J33"/>
  <c i="1" r="AV103"/>
  <c r="AT103"/>
  <c i="12" r="F33"/>
  <c i="1" r="AZ105"/>
  <c i="14" r="F33"/>
  <c i="1" r="AZ107"/>
  <c i="16" r="F33"/>
  <c i="1" r="AZ109"/>
  <c i="19" r="J33"/>
  <c i="1" r="AV112"/>
  <c r="AT112"/>
  <c i="19" r="F33"/>
  <c i="1" r="AZ112"/>
  <c i="3" r="F33"/>
  <c i="1" r="AZ96"/>
  <c i="4" r="F33"/>
  <c i="1" r="AZ97"/>
  <c i="6" r="F33"/>
  <c i="1" r="AZ99"/>
  <c i="9" r="F33"/>
  <c i="1" r="AZ102"/>
  <c i="11" r="F33"/>
  <c i="1" r="AZ104"/>
  <c i="13" r="J33"/>
  <c i="1" r="AV106"/>
  <c r="AT106"/>
  <c i="15" r="J33"/>
  <c i="1" r="AV108"/>
  <c r="AT108"/>
  <c i="17" r="J33"/>
  <c i="1" r="AV110"/>
  <c r="AT110"/>
  <c i="18" r="J33"/>
  <c i="1" r="AV111"/>
  <c r="AT111"/>
  <c r="BB94"/>
  <c r="W31"/>
  <c i="3" r="J33"/>
  <c i="1" r="AV96"/>
  <c r="AT96"/>
  <c i="4" r="J33"/>
  <c i="1" r="AV97"/>
  <c r="AT97"/>
  <c i="6" r="J33"/>
  <c i="1" r="AV99"/>
  <c r="AT99"/>
  <c i="9" r="J33"/>
  <c i="1" r="AV102"/>
  <c r="AT102"/>
  <c i="11" r="J33"/>
  <c i="1" r="AV104"/>
  <c r="AT104"/>
  <c i="13" r="F33"/>
  <c i="1" r="AZ106"/>
  <c i="15" r="F33"/>
  <c i="1" r="AZ108"/>
  <c i="17" r="F33"/>
  <c i="1" r="AZ110"/>
  <c i="17" r="J30"/>
  <c i="1" r="AG110"/>
  <c i="18" r="F33"/>
  <c i="1" r="AZ111"/>
  <c r="BA94"/>
  <c r="W30"/>
  <c i="2" r="F33"/>
  <c i="1" r="AZ95"/>
  <c i="5" r="J33"/>
  <c i="1" r="AV98"/>
  <c r="AT98"/>
  <c i="6" r="J30"/>
  <c i="1" r="AG99"/>
  <c i="7" r="J33"/>
  <c i="1" r="AV100"/>
  <c r="AT100"/>
  <c i="8" r="F33"/>
  <c i="1" r="AZ101"/>
  <c i="10" r="F33"/>
  <c i="1" r="AZ103"/>
  <c i="12" r="J33"/>
  <c i="1" r="AV105"/>
  <c r="AT105"/>
  <c i="13" r="J30"/>
  <c i="1" r="AG106"/>
  <c i="14" r="J33"/>
  <c i="1" r="AV107"/>
  <c r="AT107"/>
  <c i="16" r="J33"/>
  <c i="1" r="AV109"/>
  <c r="AT109"/>
  <c r="BC94"/>
  <c r="W32"/>
  <c r="BD94"/>
  <c r="W33"/>
  <c i="19" l="1" r="BK120"/>
  <c r="J120"/>
  <c r="J96"/>
  <c i="11" r="BK118"/>
  <c r="J118"/>
  <c i="16" r="BK121"/>
  <c r="J121"/>
  <c i="4" r="BK121"/>
  <c r="J121"/>
  <c r="J96"/>
  <c i="7" r="BK120"/>
  <c r="J120"/>
  <c r="J96"/>
  <c i="9" r="BK120"/>
  <c r="J120"/>
  <c i="10" r="BK120"/>
  <c r="J120"/>
  <c r="J96"/>
  <c i="14" r="BK118"/>
  <c r="J118"/>
  <c i="3" r="BK121"/>
  <c r="J121"/>
  <c i="18" r="BK122"/>
  <c r="J122"/>
  <c i="2" r="BK121"/>
  <c r="J121"/>
  <c r="J96"/>
  <c i="1" r="AN110"/>
  <c i="17" r="J39"/>
  <c i="1" r="AN106"/>
  <c i="13" r="J96"/>
  <c r="J39"/>
  <c i="1" r="AN101"/>
  <c i="8" r="J39"/>
  <c i="1" r="AN99"/>
  <c i="6" r="J96"/>
  <c r="J39"/>
  <c i="1" r="AU94"/>
  <c i="14" r="J30"/>
  <c i="1" r="AG107"/>
  <c i="5" r="J30"/>
  <c i="1" r="AG98"/>
  <c r="AZ94"/>
  <c r="AV94"/>
  <c r="AK29"/>
  <c i="16" r="J30"/>
  <c i="1" r="AG109"/>
  <c i="3" r="J30"/>
  <c i="1" r="AG96"/>
  <c r="AW94"/>
  <c r="AK30"/>
  <c r="AY94"/>
  <c i="11" r="J30"/>
  <c i="1" r="AG104"/>
  <c i="9" r="J30"/>
  <c i="1" r="AG102"/>
  <c i="18" r="J30"/>
  <c i="1" r="AG111"/>
  <c i="15" r="J30"/>
  <c i="1" r="AG108"/>
  <c r="AN108"/>
  <c r="AX94"/>
  <c i="12" r="J30"/>
  <c i="1" r="AG105"/>
  <c r="AN105"/>
  <c i="11" l="1" r="J39"/>
  <c i="3" r="J39"/>
  <c i="14" r="J39"/>
  <c i="16" r="J39"/>
  <c i="18" r="J39"/>
  <c i="9" r="J39"/>
  <c r="J96"/>
  <c i="11" r="J96"/>
  <c i="16" r="J96"/>
  <c i="14" r="J96"/>
  <c i="3" r="J96"/>
  <c i="18" r="J96"/>
  <c i="15" r="J39"/>
  <c i="12" r="J39"/>
  <c i="5" r="J39"/>
  <c i="1" r="AN98"/>
  <c r="AN111"/>
  <c r="AN96"/>
  <c r="AN102"/>
  <c r="AN104"/>
  <c r="AN107"/>
  <c r="AN109"/>
  <c i="10" r="J30"/>
  <c i="1" r="AG103"/>
  <c r="AN103"/>
  <c i="2" r="J30"/>
  <c i="1" r="AG95"/>
  <c r="AT94"/>
  <c i="19" r="J30"/>
  <c i="1" r="AG112"/>
  <c i="7" r="J30"/>
  <c i="1" r="AG100"/>
  <c i="4" r="J30"/>
  <c i="1" r="AG97"/>
  <c r="W29"/>
  <c i="19" l="1" r="J39"/>
  <c i="10" r="J39"/>
  <c i="2" r="J39"/>
  <c i="4" r="J39"/>
  <c i="7" r="J39"/>
  <c i="1" r="AN95"/>
  <c r="AN112"/>
  <c r="AN97"/>
  <c r="AN100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<sst xmlns="http://schemas.openxmlformats.org/spreadsheetml/2006/main">
  <si>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</si>
  <si>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</si>
  <si>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</si>
  <si>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</si>
  <si>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{087f5eb5-571e-491a-b627-74292a6f1728}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</si>
  <si>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</si>
  <si>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</si>
  <si>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</si>
  <si>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</si>
  <si>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</si>
  <si>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</si>
  <si>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</si>
  <si>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</si>
  <si>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</si>
  <si>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</si>
  <si>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</si>
  <si>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</si>
  <si>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Ostrava Bělský les - BD, ul. Vaňkova 52</t>
  </si>
  <si>
    <t>KSO:</t>
  </si>
  <si>
    <t>CC-CZ:</t>
  </si>
  <si>
    <t>Místo:</t>
  </si>
  <si>
    <t>ul. Vaňkova 52, Ostrava</t>
  </si>
  <si>
    <t>Datum:</t>
  </si>
  <si>
    <t>18. 4. 2023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</si>
  <si>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</si>
  <si>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</si>
  <si>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</si>
  <si>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</si>
  <si>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</si>
  <si>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</si>
  <si>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</si>
  <si>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</si>
  <si>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</si>
  <si>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</si>
  <si>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</si>
  <si>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</si>
  <si>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</si>
  <si>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</si>
  <si>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</si>
  <si>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</si>
  <si>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</si>
  <si>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</si>
  <si>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</si>
  <si>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</si>
  <si>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</si>
  <si>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</si>
  <si>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</si>
  <si>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</si>
  <si>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</si>
  <si>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</si>
  <si>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</si>
  <si>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</si>
  <si>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</si>
  <si>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</si>
  <si>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</si>
  <si>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</si>
  <si>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</si>
  <si>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</si>
  <si>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</si>
  <si>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</si>
  <si>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</si>
  <si>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</si>
  <si>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</si>
  <si>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</si>
  <si>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</si>
  <si>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</si>
  <si>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</si>
  <si>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</si>
  <si>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</si>
  <si>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</si>
  <si>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</si>
  <si>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</si>
  <si>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</si>
  <si>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</si>
  <si>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</si>
  <si>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</si>
  <si>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</si>
  <si>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</si>
  <si>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</si>
  <si>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</si>
  <si>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</si>
  <si>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</si>
  <si>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</si>
  <si>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{7c06eb8b-7311-4ae6-bff1-c7483c151068}</t>
  </si>
  <si>
    <t>2</t>
  </si>
  <si>
    <t>02</t>
  </si>
  <si>
    <t>Rozvaděč RE 0</t>
  </si>
  <si>
    <t>{5484e275-7d90-469b-8749-4bda17a883df}</t>
  </si>
  <si>
    <t>03</t>
  </si>
  <si>
    <t>Rozvaděč RE 1</t>
  </si>
  <si>
    <t>{33d1b10d-225f-414b-88ad-f1cc357ea2e0}</t>
  </si>
  <si>
    <t>04</t>
  </si>
  <si>
    <t>Rozvaděč RE 2,3,4,5,6,7,8</t>
  </si>
  <si>
    <t>{7e161df0-2cce-4eb3-ae33-191057641e52}</t>
  </si>
  <si>
    <t>05</t>
  </si>
  <si>
    <t>Rozvaděč VK-43</t>
  </si>
  <si>
    <t>{7e3342bb-b9c7-47e4-9c74-c5fb0f3145ee}</t>
  </si>
  <si>
    <t>06</t>
  </si>
  <si>
    <t>Rozvaděč ROPP 1</t>
  </si>
  <si>
    <t>{948eb921-f108-4fd7-bdf8-1faf2abfd79f}</t>
  </si>
  <si>
    <t>08</t>
  </si>
  <si>
    <t>Rozvaděč RV</t>
  </si>
  <si>
    <t>{592b63c2-04b2-44fd-8b24-0d91caf48318}</t>
  </si>
  <si>
    <t>09</t>
  </si>
  <si>
    <t>Osvětlení před byty</t>
  </si>
  <si>
    <t>{bd94cb2b-e58b-4625-b40f-a72b1b4ede78}</t>
  </si>
  <si>
    <t>10</t>
  </si>
  <si>
    <t>Osvětlení mezipater a zadního vstupu</t>
  </si>
  <si>
    <t>{6395c739-7d95-4f8e-a639-349d2c52841d}</t>
  </si>
  <si>
    <t>11</t>
  </si>
  <si>
    <t>Osvětlení - stálé svícení (1.PP-8.NP)</t>
  </si>
  <si>
    <t>{fc85c0a9-6539-4965-96c8-85c205bb2ad0}</t>
  </si>
  <si>
    <t>12</t>
  </si>
  <si>
    <t>Osvětlení vestibulu a před vstupem</t>
  </si>
  <si>
    <t>{38ba6da4-6df9-432d-b4b0-a55ff089b2fd}</t>
  </si>
  <si>
    <t>13</t>
  </si>
  <si>
    <t>Nouzové osvětlení (1.PP-8.NP)</t>
  </si>
  <si>
    <t>{bc78f95f-76bd-42e6-9277-66df5c92b4d9}</t>
  </si>
  <si>
    <t>14</t>
  </si>
  <si>
    <t>Osvětlení strojovny výtahu</t>
  </si>
  <si>
    <t>{1f3fc603-5cb1-4754-a23e-17506da7d7ed}</t>
  </si>
  <si>
    <t>Osvětlení suterénu 1.PP</t>
  </si>
  <si>
    <t>{89fd451f-6987-4dc7-895d-e9e6da301936}</t>
  </si>
  <si>
    <t>16</t>
  </si>
  <si>
    <t>Oprava systému DT (hlavní vstup)</t>
  </si>
  <si>
    <t>{3a8484c4-d53f-464c-baca-74c8ec51eb49}</t>
  </si>
  <si>
    <t>17</t>
  </si>
  <si>
    <t>Přívodní vedení do bytů (32 bytů)</t>
  </si>
  <si>
    <t>{7ab9666e-64f7-49ad-9859-9d4cfb2873a1}</t>
  </si>
  <si>
    <t>18</t>
  </si>
  <si>
    <t>Dokončovací práce, ostatní</t>
  </si>
  <si>
    <t>{646f030a-8bb2-4d24-a0da-82518d32a717}</t>
  </si>
  <si>
    <t>19</t>
  </si>
  <si>
    <t>Demontáže</t>
  </si>
  <si>
    <t>{0fb9092e-13d6-4931-9c44-f2ca5e7ff9b4}</t>
  </si>
  <si>
    <t>KRYCÍ LIST SOUPISU PRACÍ</t>
  </si>
  <si>
    <t>Objekt:</t>
  </si>
  <si>
    <t>01 -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</si>
  <si>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</si>
  <si>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</si>
  <si>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</si>
  <si>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</si>
  <si>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</si>
  <si>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</si>
  <si>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</si>
  <si>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</si>
  <si>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</si>
  <si>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</si>
  <si>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</si>
  <si>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</si>
  <si>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</si>
  <si>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</si>
  <si>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</si>
  <si>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</si>
  <si>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</si>
  <si>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</si>
  <si>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</si>
  <si>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</si>
  <si>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</si>
  <si>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</si>
  <si>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</si>
  <si>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</si>
  <si>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</si>
  <si>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</si>
  <si>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</si>
  <si>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</si>
  <si>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27</t>
  </si>
  <si>
    <t>K</t>
  </si>
  <si>
    <t>741110003</t>
  </si>
  <si>
    <t>Montáž trubka plastová tuhá D přes 35 mm uložená pevně</t>
  </si>
  <si>
    <t>m</t>
  </si>
  <si>
    <t>1109694664</t>
  </si>
  <si>
    <t>28</t>
  </si>
  <si>
    <t>M</t>
  </si>
  <si>
    <t>34571352</t>
  </si>
  <si>
    <t>trubka elektroinstalační ohebná dvouplášťová korugovaná (chránička) D 52/63mm, HDPE+LDPE</t>
  </si>
  <si>
    <t>32</t>
  </si>
  <si>
    <t>692445041</t>
  </si>
  <si>
    <t>9</t>
  </si>
  <si>
    <t>741120001</t>
  </si>
  <si>
    <t>Montáž vodič Cu izolovaný plný a laněný žíla 0,35-6 mm2 pod omítku (např. CY)</t>
  </si>
  <si>
    <t>-1266181952</t>
  </si>
  <si>
    <t>34141027</t>
  </si>
  <si>
    <t>vodič propojovací flexibilní jádro Cu lanované izolace PVC 450/750V (H07V-K) 1x6mm2</t>
  </si>
  <si>
    <t>617209188</t>
  </si>
  <si>
    <t>741120003</t>
  </si>
  <si>
    <t>Montáž vodič Cu izolovaný plný a laněný žíla 10-16 mm2 pod omítku (např. CY)</t>
  </si>
  <si>
    <t>-1773421862</t>
  </si>
  <si>
    <t>34141029</t>
  </si>
  <si>
    <t>vodič propojovací flexibilní jádro Cu lanované izolace PVC 450/750V (H07V-K) 1x16mm2</t>
  </si>
  <si>
    <t>-774953054</t>
  </si>
  <si>
    <t>741120005</t>
  </si>
  <si>
    <t>Montáž vodič Cu izolovaný plný a laněný žíla 25-35 mm2 pod omítku (např. CY)</t>
  </si>
  <si>
    <t>-2114223194</t>
  </si>
  <si>
    <t>34141030</t>
  </si>
  <si>
    <t>vodič propojovací flexibilní jádro Cu lanované izolace PVC 450/750V (H07V-K) 1x25mm2</t>
  </si>
  <si>
    <t>776094425</t>
  </si>
  <si>
    <t>741120010</t>
  </si>
  <si>
    <t>Montáž vodič Cu izolovaný plný a laněný žíla 70 mm2 pod omítku (např. CY)</t>
  </si>
  <si>
    <t>2095412750</t>
  </si>
  <si>
    <t>34141033</t>
  </si>
  <si>
    <t>vodič propojovací flexibilní jádro Cu lanované izolace PVC 450/750V (H07V-K) 1x70mm2</t>
  </si>
  <si>
    <t>-810374460</t>
  </si>
  <si>
    <t>25</t>
  </si>
  <si>
    <t>741122611</t>
  </si>
  <si>
    <t>Montáž kabel Cu plný kulatý žíla 3x1,5 až 6 mm2 uložený pevně (např. CYKY)</t>
  </si>
  <si>
    <t>-1353696866</t>
  </si>
  <si>
    <t>26</t>
  </si>
  <si>
    <t>34111036</t>
  </si>
  <si>
    <t>kabel instalační jádro Cu plné izolace PVC plášť PVC 450/750V (CYKY) 3x2,5mm2</t>
  </si>
  <si>
    <t>-1626366660</t>
  </si>
  <si>
    <t>23</t>
  </si>
  <si>
    <t>741122642</t>
  </si>
  <si>
    <t>Montáž kabel Cu plný kulatý žíla 5x4 až 6 mm2 uložený pevně (např. CYKY)</t>
  </si>
  <si>
    <t>571245078</t>
  </si>
  <si>
    <t>24</t>
  </si>
  <si>
    <t>34111100</t>
  </si>
  <si>
    <t>kabel instalační jádro Cu plné izolace PVC plášť PVC 450/750V (CYKY) 5x6mm2</t>
  </si>
  <si>
    <t>512403090</t>
  </si>
  <si>
    <t>741122643</t>
  </si>
  <si>
    <t>Montáž kabel Cu plný kulatý žíla 5x10 mm2 uložený pevně (např. CYKY)</t>
  </si>
  <si>
    <t>-545885748</t>
  </si>
  <si>
    <t>22</t>
  </si>
  <si>
    <t>34113034</t>
  </si>
  <si>
    <t>kabel instalační jádro Cu plné izolace PVC plášť PVC 450/750V (CYKY) 5x10mm2</t>
  </si>
  <si>
    <t>-784953929</t>
  </si>
  <si>
    <t>3</t>
  </si>
  <si>
    <t>741127001.D</t>
  </si>
  <si>
    <t>Montáž přípojnice potenciálového vyrovnání (MET)</t>
  </si>
  <si>
    <t>kus</t>
  </si>
  <si>
    <t>1835191907</t>
  </si>
  <si>
    <t>4</t>
  </si>
  <si>
    <t>35410102.D</t>
  </si>
  <si>
    <t>přípojnice potenciálového vyrovnání (MET)</t>
  </si>
  <si>
    <t>-304070434</t>
  </si>
  <si>
    <t>741320931</t>
  </si>
  <si>
    <t>Výměna pojistkových vložek nožových velikosti do 400 A</t>
  </si>
  <si>
    <t>329799645</t>
  </si>
  <si>
    <t>35825266</t>
  </si>
  <si>
    <t>pojistka nožová 125A nízkoztrátová 9,80W, provedení normální, charakteristika gG</t>
  </si>
  <si>
    <t>2023678491</t>
  </si>
  <si>
    <t>Práce a dodávky M</t>
  </si>
  <si>
    <t>21-M</t>
  </si>
  <si>
    <t>Elektromontáže</t>
  </si>
  <si>
    <t>210220321</t>
  </si>
  <si>
    <t>Montáž svorek hromosvodných na potrubí typ Bernard se zhotovením pásku</t>
  </si>
  <si>
    <t>64</t>
  </si>
  <si>
    <t>-1894945802</t>
  </si>
  <si>
    <t>35441997.Z</t>
  </si>
  <si>
    <t>Zemnící svorka ZSA 16 ZSMB 16, vč. pásku</t>
  </si>
  <si>
    <t>128</t>
  </si>
  <si>
    <t>690208477</t>
  </si>
  <si>
    <t>210813043</t>
  </si>
  <si>
    <t>Montáž kabelu Cu plného nebo laněného do 1 kV žíly 4x70 mm2 (např. CYKY) bez ukončení uloženého pevně</t>
  </si>
  <si>
    <t>1994953</t>
  </si>
  <si>
    <t>20</t>
  </si>
  <si>
    <t>34113128</t>
  </si>
  <si>
    <t>kabel silový jádro Cu izolace PVC plášť PVC 0,6/1kV (1-CYKY) 4x70mm2</t>
  </si>
  <si>
    <t>-1915302422</t>
  </si>
  <si>
    <t>22-M</t>
  </si>
  <si>
    <t>Montáže technologických zařízení pro dopravní stavby</t>
  </si>
  <si>
    <t>7</t>
  </si>
  <si>
    <t>220880057.R</t>
  </si>
  <si>
    <t>Montáž svorkovnice pro stoupací vedení</t>
  </si>
  <si>
    <t>2137184236</t>
  </si>
  <si>
    <t>8</t>
  </si>
  <si>
    <t>34562905.R</t>
  </si>
  <si>
    <t>Stoupací svorkovnice s krytem IP20</t>
  </si>
  <si>
    <t>-1239043058</t>
  </si>
  <si>
    <t>02 - Rozvaděč RE 0</t>
  </si>
  <si>
    <t>-1995827059</t>
  </si>
  <si>
    <t>34141025</t>
  </si>
  <si>
    <t>vodič propojovací flexibilní jádro Cu lanované izolace PVC 450/750V (H07V-K) 1x2,5mm2</t>
  </si>
  <si>
    <t>-1895720161</t>
  </si>
  <si>
    <t>-461234383</t>
  </si>
  <si>
    <t>34141028</t>
  </si>
  <si>
    <t>vodič propojovací flexibilní jádro Cu lanované izolace PVC 450/750V (H07V-K) 1x10mm2</t>
  </si>
  <si>
    <t>699416483</t>
  </si>
  <si>
    <t>-857078998</t>
  </si>
  <si>
    <t>61706053</t>
  </si>
  <si>
    <t>741211817.R</t>
  </si>
  <si>
    <t>Repase rozvaděče, demontáž stávajícího zařízení, montáž nového vybavení, vyčištění, nátěry i venkovní, úprava krycího plechu, označení rozv.nálepkami a popisy</t>
  </si>
  <si>
    <t>kpl</t>
  </si>
  <si>
    <t>-783880272</t>
  </si>
  <si>
    <t>5</t>
  </si>
  <si>
    <t>741231011</t>
  </si>
  <si>
    <t>Montáž svorkovnice do rozvaděčů - stoupačková</t>
  </si>
  <si>
    <t>-1281851555</t>
  </si>
  <si>
    <t>6</t>
  </si>
  <si>
    <t>34561667.S</t>
  </si>
  <si>
    <t>svornice pro HDV SV 35</t>
  </si>
  <si>
    <t>1632746820</t>
  </si>
  <si>
    <t>741231014</t>
  </si>
  <si>
    <t>Montáž svorkovnice do rozvaděčů - nulová</t>
  </si>
  <si>
    <t>-473119214</t>
  </si>
  <si>
    <t>34562692.P</t>
  </si>
  <si>
    <t>svorkovnice 7x16 PE zelená / modrá</t>
  </si>
  <si>
    <t>1198529139</t>
  </si>
  <si>
    <t>741322141.D</t>
  </si>
  <si>
    <t>Montáž lišta DIN</t>
  </si>
  <si>
    <t>-984350509</t>
  </si>
  <si>
    <t>34572252</t>
  </si>
  <si>
    <t>lišta elektroinstalační nosná kovová holá DIN TS35 D děrovaná</t>
  </si>
  <si>
    <t>-1913178233</t>
  </si>
  <si>
    <t>210120501</t>
  </si>
  <si>
    <t>Montáž jističů deionových vestavných do 100 A se zapojením vodičů</t>
  </si>
  <si>
    <t>-994979669</t>
  </si>
  <si>
    <t>35822109.R</t>
  </si>
  <si>
    <t>jistič 3pólový-charakteristika B 40A, 10kA</t>
  </si>
  <si>
    <t>607104341</t>
  </si>
  <si>
    <t>220300961</t>
  </si>
  <si>
    <t>Montáž svorka řadová RS 2,5-4</t>
  </si>
  <si>
    <t>-393550999</t>
  </si>
  <si>
    <t>34561660</t>
  </si>
  <si>
    <t>svornice řadová šroubovací s nosnou lištou a průřezem vodiče 4mm2</t>
  </si>
  <si>
    <t>-1801269386</t>
  </si>
  <si>
    <t>220300962</t>
  </si>
  <si>
    <t>Montáž svorka řadová RS 6-10</t>
  </si>
  <si>
    <t>-907950450</t>
  </si>
  <si>
    <t>34561666</t>
  </si>
  <si>
    <t>svornice řadová šroubovací s nosnou lištou a průřezem vodiče 16mm2</t>
  </si>
  <si>
    <t>-1918434345</t>
  </si>
  <si>
    <t>03 - Rozvaděč RE 1</t>
  </si>
  <si>
    <t>-906890967</t>
  </si>
  <si>
    <t>216892312</t>
  </si>
  <si>
    <t>1021502559</t>
  </si>
  <si>
    <t>1458252352</t>
  </si>
  <si>
    <t>-1769998266</t>
  </si>
  <si>
    <t>558395325</t>
  </si>
  <si>
    <t>1715929450</t>
  </si>
  <si>
    <t>-74796685</t>
  </si>
  <si>
    <t>-635890008</t>
  </si>
  <si>
    <t>-514094606</t>
  </si>
  <si>
    <t>698914469</t>
  </si>
  <si>
    <t>-849573659</t>
  </si>
  <si>
    <t>svorkovnice 12x16 PE zelená / modrá</t>
  </si>
  <si>
    <t>-1553779217</t>
  </si>
  <si>
    <t>-1105701131</t>
  </si>
  <si>
    <t>1891263069</t>
  </si>
  <si>
    <t>1310076548</t>
  </si>
  <si>
    <t>jistič 3pólový-charakteristika B 25A, 10kA</t>
  </si>
  <si>
    <t>959876493</t>
  </si>
  <si>
    <t>337354414</t>
  </si>
  <si>
    <t>-1957720196</t>
  </si>
  <si>
    <t>-351375222</t>
  </si>
  <si>
    <t>-1344309862</t>
  </si>
  <si>
    <t>04 - Rozvaděč RE 2,3,4,5,6,7,8</t>
  </si>
  <si>
    <t>-1112715349</t>
  </si>
  <si>
    <t>254632025</t>
  </si>
  <si>
    <t>-229110645</t>
  </si>
  <si>
    <t>-1512876894</t>
  </si>
  <si>
    <t>-1698943288</t>
  </si>
  <si>
    <t>-500336040</t>
  </si>
  <si>
    <t>-1714978260</t>
  </si>
  <si>
    <t>463652818</t>
  </si>
  <si>
    <t>72263742</t>
  </si>
  <si>
    <t>1660518161</t>
  </si>
  <si>
    <t>-654057907</t>
  </si>
  <si>
    <t>218993890</t>
  </si>
  <si>
    <t>-1243345123</t>
  </si>
  <si>
    <t>-869304528</t>
  </si>
  <si>
    <t>1783628894</t>
  </si>
  <si>
    <t>-1282348887</t>
  </si>
  <si>
    <t>jistič 1pólový-charakteristika B 16-25A, 10kA</t>
  </si>
  <si>
    <t>43504724</t>
  </si>
  <si>
    <t>-1931395106</t>
  </si>
  <si>
    <t>1672521069</t>
  </si>
  <si>
    <t>12411729</t>
  </si>
  <si>
    <t>1654822489</t>
  </si>
  <si>
    <t>05 - Rozvaděč VK-43</t>
  </si>
  <si>
    <t>-1549804512</t>
  </si>
  <si>
    <t>-2103639534</t>
  </si>
  <si>
    <t>153819197</t>
  </si>
  <si>
    <t>-47573797</t>
  </si>
  <si>
    <t>36</t>
  </si>
  <si>
    <t>-541338351</t>
  </si>
  <si>
    <t>37</t>
  </si>
  <si>
    <t>34141026</t>
  </si>
  <si>
    <t>vodič propojovací flexibilní jádro Cu lanované izolace PVC 450/750V (H07V-K) 1x4mm2</t>
  </si>
  <si>
    <t>1299004392</t>
  </si>
  <si>
    <t>Repase rozvaděče, demontáž stávajícího zařízení, montáž nového vybavení, vyčištění, nátěry i venkovní, nový krycí plech, označení rozv.nálepkami a popisy</t>
  </si>
  <si>
    <t>-94929376</t>
  </si>
  <si>
    <t>1699436444</t>
  </si>
  <si>
    <t>-1952253618</t>
  </si>
  <si>
    <t>34</t>
  </si>
  <si>
    <t>741321001</t>
  </si>
  <si>
    <t>Montáž proudových chráničů dvoupólových nn do 25 A bez krytu se zapojením vodičů</t>
  </si>
  <si>
    <t>2129964330</t>
  </si>
  <si>
    <t>35</t>
  </si>
  <si>
    <t>35889206.P</t>
  </si>
  <si>
    <t>chránič proudový 2pólový 16A pracovního proudu 0,03A</t>
  </si>
  <si>
    <t>115435359</t>
  </si>
  <si>
    <t>1271113710</t>
  </si>
  <si>
    <t>1584505978</t>
  </si>
  <si>
    <t>38</t>
  </si>
  <si>
    <t>741322142.D</t>
  </si>
  <si>
    <t>Montáž lišta Cu propojovací s kontakty u kraje lišty</t>
  </si>
  <si>
    <t>-234062896</t>
  </si>
  <si>
    <t>39</t>
  </si>
  <si>
    <t>35713115.D</t>
  </si>
  <si>
    <t>lišta Cu propojovací s kontakty u kraje lišty</t>
  </si>
  <si>
    <t>-243243982</t>
  </si>
  <si>
    <t>2048022648</t>
  </si>
  <si>
    <t>jistič 1pólový-charakteristika B 6A, 10kA</t>
  </si>
  <si>
    <t>-1007892278</t>
  </si>
  <si>
    <t>1695836650</t>
  </si>
  <si>
    <t>35822109.P</t>
  </si>
  <si>
    <t>jistič 1pólový-charakteristika B 10A, 10kA</t>
  </si>
  <si>
    <t>-612796029</t>
  </si>
  <si>
    <t>-344403430</t>
  </si>
  <si>
    <t>35822111</t>
  </si>
  <si>
    <t>jistič 1pólový-charakteristika B 16A, 10kA</t>
  </si>
  <si>
    <t>977388561</t>
  </si>
  <si>
    <t>928314393</t>
  </si>
  <si>
    <t>29</t>
  </si>
  <si>
    <t>35822111.P</t>
  </si>
  <si>
    <t>jistič 3pólový-charakteristika B 32A, 10kA</t>
  </si>
  <si>
    <t>1641225292</t>
  </si>
  <si>
    <t>30</t>
  </si>
  <si>
    <t>210120501.V</t>
  </si>
  <si>
    <t>Montáž vypínačů vestavných do 100 A se zapojením vodičů</t>
  </si>
  <si>
    <t>-1654024287</t>
  </si>
  <si>
    <t>31</t>
  </si>
  <si>
    <t>35822107</t>
  </si>
  <si>
    <t>vypínač 3pólový 63A</t>
  </si>
  <si>
    <t>-362825180</t>
  </si>
  <si>
    <t>210120507.P</t>
  </si>
  <si>
    <t>Montáž páčkového spínače se zapojením vodičů</t>
  </si>
  <si>
    <t>-1402008049</t>
  </si>
  <si>
    <t>33</t>
  </si>
  <si>
    <t>34535098</t>
  </si>
  <si>
    <t>spínač páčkový, 16A, signalizace, barva zelená</t>
  </si>
  <si>
    <t>368972444</t>
  </si>
  <si>
    <t>1187949839</t>
  </si>
  <si>
    <t>-290639750</t>
  </si>
  <si>
    <t>964732814</t>
  </si>
  <si>
    <t>-1041492423</t>
  </si>
  <si>
    <t>06 - Rozvaděč ROPP 1</t>
  </si>
  <si>
    <t>741312501</t>
  </si>
  <si>
    <t>Montáž odpínače výkonového pojistkového do 500 V do 160 A bez zapojení vodičů</t>
  </si>
  <si>
    <t>1073033502</t>
  </si>
  <si>
    <t>34535094</t>
  </si>
  <si>
    <t>odpínač 3fázový</t>
  </si>
  <si>
    <t>909581084</t>
  </si>
  <si>
    <t>741320913</t>
  </si>
  <si>
    <t>Výměna pojistkových vložek velikosti do 200 A</t>
  </si>
  <si>
    <t>404547279</t>
  </si>
  <si>
    <t>35825256</t>
  </si>
  <si>
    <t>pojistka válcová 125A, provedení normální, charakteristika gG</t>
  </si>
  <si>
    <t>127193998</t>
  </si>
  <si>
    <t>741322012</t>
  </si>
  <si>
    <t>Montáž svodiče bleskových proudů nn typ 1 třípólových impulzní proud do 100 kA se zapojením vodičů</t>
  </si>
  <si>
    <t>-1476163915</t>
  </si>
  <si>
    <t>35889521.SV</t>
  </si>
  <si>
    <t>svodič přepětí SPD I.</t>
  </si>
  <si>
    <t>27375498</t>
  </si>
  <si>
    <t>1415148788</t>
  </si>
  <si>
    <t>1314556986</t>
  </si>
  <si>
    <t>210191530.NV</t>
  </si>
  <si>
    <t>Montáž skříní plastových typ SP100, SP200, SP182, SP282 bez zapojení vodičů</t>
  </si>
  <si>
    <t>1458973955</t>
  </si>
  <si>
    <t>35711715.NV</t>
  </si>
  <si>
    <t>skříň přípojková na omítku celoplastové provedení výzbroj (SP100/NV)</t>
  </si>
  <si>
    <t>806079891</t>
  </si>
  <si>
    <t>-1092799397</t>
  </si>
  <si>
    <t>-1436700962</t>
  </si>
  <si>
    <t>08 - Rozvaděč RV</t>
  </si>
  <si>
    <t>741110511</t>
  </si>
  <si>
    <t>Montáž lišta a kanálek vkládací šířky do 60 mm s víčkem</t>
  </si>
  <si>
    <t>506058920</t>
  </si>
  <si>
    <t>34571008</t>
  </si>
  <si>
    <t>lišta elektroinstalační hranatá PVC 40x40mm</t>
  </si>
  <si>
    <t>-576862449</t>
  </si>
  <si>
    <t>09 - Osvětlení před byty</t>
  </si>
  <si>
    <t xml:space="preserve">    46-M - Zemní práce při extr.mont.pracích</t>
  </si>
  <si>
    <t>741112001</t>
  </si>
  <si>
    <t>Montáž krabice zapuštěná plastová kruhová</t>
  </si>
  <si>
    <t>-665409582</t>
  </si>
  <si>
    <t>34571521</t>
  </si>
  <si>
    <t>krabice pod omítku PVC odbočná kruhová D 70mm s víčkem a svorkovnicí</t>
  </si>
  <si>
    <t>1045531052</t>
  </si>
  <si>
    <t>741112021</t>
  </si>
  <si>
    <t>Montáž krabice nástěnná plastová čtyřhranná do 100x100 mm</t>
  </si>
  <si>
    <t>1026726276</t>
  </si>
  <si>
    <t>34571478</t>
  </si>
  <si>
    <t>krabice panelová přístrojová, víčko VLK80</t>
  </si>
  <si>
    <t>-1652582768</t>
  </si>
  <si>
    <t>741112353</t>
  </si>
  <si>
    <t>Otevření nebo uzavření krabice pancéřové víčkem na 4 šrouby</t>
  </si>
  <si>
    <t>-1938864283</t>
  </si>
  <si>
    <t>-30297456</t>
  </si>
  <si>
    <t>34111030</t>
  </si>
  <si>
    <t>kabel instalační jádro Cu plné izolace PVC plášť PVC 450/750V (CYKY) 3x1,5mm2</t>
  </si>
  <si>
    <t>1540189614</t>
  </si>
  <si>
    <t>741332845.P</t>
  </si>
  <si>
    <t>Pomocný instalační materiál</t>
  </si>
  <si>
    <t>508113376</t>
  </si>
  <si>
    <t>741333823</t>
  </si>
  <si>
    <t>Demontáž ovladač tlačítkový vestavný-spínací jednotka 1/1</t>
  </si>
  <si>
    <t>1285714267</t>
  </si>
  <si>
    <t>741370003</t>
  </si>
  <si>
    <t>Montáž svítidlo žárovkové bytové stropní přisazené 2 zdroje</t>
  </si>
  <si>
    <t>-2024204152</t>
  </si>
  <si>
    <t>34825002.S</t>
  </si>
  <si>
    <t>svítidlo interiérové stropní přisazené kruhové 2x 40W, E27, s int.čidlem pohybu, vč. zdroje 2x LED 6W, 3000K, 510lm</t>
  </si>
  <si>
    <t>-890461023</t>
  </si>
  <si>
    <t>46-M</t>
  </si>
  <si>
    <t>Zemní práce při extr.mont.pracích</t>
  </si>
  <si>
    <t>460941112</t>
  </si>
  <si>
    <t>Vyplnění a omítnutí rýh při elektroinstalacích ve stropech hl do 3 cm a š přes 3 do 5 cm</t>
  </si>
  <si>
    <t>1588704134</t>
  </si>
  <si>
    <t>468112311</t>
  </si>
  <si>
    <t>Frézování drážek pro vodiče ve stropech z betonu do 3x3 cm</t>
  </si>
  <si>
    <t>1066420581</t>
  </si>
  <si>
    <t>469971111</t>
  </si>
  <si>
    <t>Svislá doprava suti a vybouraných hmot při elektromontážích za první podlaží</t>
  </si>
  <si>
    <t>t</t>
  </si>
  <si>
    <t>-1472239627</t>
  </si>
  <si>
    <t>469971121</t>
  </si>
  <si>
    <t>Příplatek ke svislé dopravě suti a vybouraných hmot při elektromontážích za každé další podlaží</t>
  </si>
  <si>
    <t>1885837106</t>
  </si>
  <si>
    <t>469972111</t>
  </si>
  <si>
    <t>Odvoz suti a vybouraných hmot při elektromontážích do 1 km</t>
  </si>
  <si>
    <t>488574509</t>
  </si>
  <si>
    <t>469972121</t>
  </si>
  <si>
    <t>Příplatek k odvozu suti a vybouraných hmot při elektromontážích za každý další 1 km</t>
  </si>
  <si>
    <t>1115306896</t>
  </si>
  <si>
    <t>469973114</t>
  </si>
  <si>
    <t>Poplatek za uložení na skládce (skládkovné) stavebního odpadu ze směsí nebo oddělených frakcí betonu, cihel a keramických výrobků kód odpadu 17 01 07</t>
  </si>
  <si>
    <t>-1751376680</t>
  </si>
  <si>
    <t>10 - Osvětlení mezipater a zadního vstupu</t>
  </si>
  <si>
    <t>-1848931817</t>
  </si>
  <si>
    <t>34571007</t>
  </si>
  <si>
    <t>lišta elektroinstalační hranatá PVC 40x20mm</t>
  </si>
  <si>
    <t>2088250874</t>
  </si>
  <si>
    <t>1636007031</t>
  </si>
  <si>
    <t>-1772783167</t>
  </si>
  <si>
    <t>-1226654094</t>
  </si>
  <si>
    <t>-2119008970</t>
  </si>
  <si>
    <t>791255478</t>
  </si>
  <si>
    <t>-978228537</t>
  </si>
  <si>
    <t>-74609821</t>
  </si>
  <si>
    <t>443442623</t>
  </si>
  <si>
    <t>-1815273784</t>
  </si>
  <si>
    <t>-606219175</t>
  </si>
  <si>
    <t>-435571223</t>
  </si>
  <si>
    <t>741372061</t>
  </si>
  <si>
    <t>Montáž svítidlo LED interiérové přisazené stropní hranaté nebo kruhové do 0,09 m2 se zapojením vodičů</t>
  </si>
  <si>
    <t>-629625228</t>
  </si>
  <si>
    <t>34825004</t>
  </si>
  <si>
    <t>svítidlo interiérové přisazené s vysok.frekvenčním pohyb.čidlem, IP44, 9,5W, 1010 lm</t>
  </si>
  <si>
    <t>-421199233</t>
  </si>
  <si>
    <t>460941122</t>
  </si>
  <si>
    <t>Vyplnění a omítnutí rýh při elektroinstalacích ve stropech hl přes 3 do 5 cm a š přes 5 do 7 cm</t>
  </si>
  <si>
    <t>-1453781261</t>
  </si>
  <si>
    <t>460951112</t>
  </si>
  <si>
    <t>Zabetonování otvorů při elektroinstalacích ve stropech pl do 0,09 m2 a tl přes 10 do 20 cm</t>
  </si>
  <si>
    <t>-845938710</t>
  </si>
  <si>
    <t>460952121</t>
  </si>
  <si>
    <t>Zazdívka otvorů při elektroinstalacích cihlami pálenými pl přes 0,0225 do 0,09 m2 a tl do 15 cm</t>
  </si>
  <si>
    <t>-624425572</t>
  </si>
  <si>
    <t>468082112</t>
  </si>
  <si>
    <t>Vybourání otvorů pro elektroinstalace stropech a klenbách keramických pl do 0,09 m2 tl přes 10 do 20 cm</t>
  </si>
  <si>
    <t>542622030</t>
  </si>
  <si>
    <t>468101112</t>
  </si>
  <si>
    <t>Vysekání rýh pro montáž trubek a kabelů ve zdivu betonovém hl do 3 cm a š přes 3 do 5 cm</t>
  </si>
  <si>
    <t>1395483110</t>
  </si>
  <si>
    <t>32961731</t>
  </si>
  <si>
    <t>-1939303</t>
  </si>
  <si>
    <t>-1665763542</t>
  </si>
  <si>
    <t>587832617</t>
  </si>
  <si>
    <t>1262616420</t>
  </si>
  <si>
    <t>11 - Osvětlení - stálé svícení (1.PP-8.NP)</t>
  </si>
  <si>
    <t>-1399369023</t>
  </si>
  <si>
    <t>34571010</t>
  </si>
  <si>
    <t>lišta elektroinstalační vkládací 18x13mm</t>
  </si>
  <si>
    <t>2139400480</t>
  </si>
  <si>
    <t>-333871504</t>
  </si>
  <si>
    <t>-2134135566</t>
  </si>
  <si>
    <t>-1419384470</t>
  </si>
  <si>
    <t>435016142</t>
  </si>
  <si>
    <t>1733401138</t>
  </si>
  <si>
    <t>1532642499</t>
  </si>
  <si>
    <t>-708770265</t>
  </si>
  <si>
    <t>svítidlo interiérové LED, ovál, 12W, 4000K, 230V</t>
  </si>
  <si>
    <t>1093673152</t>
  </si>
  <si>
    <t>12 - Osvětlení vestibulu a před vstupem</t>
  </si>
  <si>
    <t>-1775533048</t>
  </si>
  <si>
    <t>-1048193607</t>
  </si>
  <si>
    <t>-130157259</t>
  </si>
  <si>
    <t>-547701268</t>
  </si>
  <si>
    <t>-545747504</t>
  </si>
  <si>
    <t>125587475</t>
  </si>
  <si>
    <t>782548759</t>
  </si>
  <si>
    <t>460952111</t>
  </si>
  <si>
    <t>Zazdívka otvorů při elektroinstalacích cihlami pálenými pl do 0,0225 m2 a tl do 15 cm</t>
  </si>
  <si>
    <t>-800546173</t>
  </si>
  <si>
    <t>-819451485</t>
  </si>
  <si>
    <t>468081312</t>
  </si>
  <si>
    <t>Vybourání otvorů pro elektroinstalace ve zdivu cihelném pl do 0,0225 m2 tl přes 15 do 30 cm</t>
  </si>
  <si>
    <t>-1501591679</t>
  </si>
  <si>
    <t>2117211064</t>
  </si>
  <si>
    <t>1124162961</t>
  </si>
  <si>
    <t>-1525747174</t>
  </si>
  <si>
    <t>694383899</t>
  </si>
  <si>
    <t>-1601854977</t>
  </si>
  <si>
    <t>-1419455391</t>
  </si>
  <si>
    <t>13 - Nouzové osvětlení (1.PP-8.NP)</t>
  </si>
  <si>
    <t>1156279710</t>
  </si>
  <si>
    <t>1552148985</t>
  </si>
  <si>
    <t>1963542801</t>
  </si>
  <si>
    <t>46292850</t>
  </si>
  <si>
    <t>1207757866</t>
  </si>
  <si>
    <t>-1021632519</t>
  </si>
  <si>
    <t>34825004.NO</t>
  </si>
  <si>
    <t>svítidlo nouzové LED, 8W, IP65, AKU 3h, s piktogramem</t>
  </si>
  <si>
    <t>316701864</t>
  </si>
  <si>
    <t>-594523426</t>
  </si>
  <si>
    <t>-1889506696</t>
  </si>
  <si>
    <t>468082212</t>
  </si>
  <si>
    <t>Vybourání otvorů pro elektroinstalace stropech a klenbách železobetonových pl do 0,09 m2 tl přes 10 do 20 cm</t>
  </si>
  <si>
    <t>-1114138989</t>
  </si>
  <si>
    <t>-1046586666</t>
  </si>
  <si>
    <t>1710436453</t>
  </si>
  <si>
    <t>222355206</t>
  </si>
  <si>
    <t>1955227367</t>
  </si>
  <si>
    <t>820241693</t>
  </si>
  <si>
    <t>1846748466</t>
  </si>
  <si>
    <t>14 - Osvětlení strojovny výtahu</t>
  </si>
  <si>
    <t>-830447319</t>
  </si>
  <si>
    <t>39577235</t>
  </si>
  <si>
    <t>-675391765</t>
  </si>
  <si>
    <t>-537353100</t>
  </si>
  <si>
    <t>741120811</t>
  </si>
  <si>
    <t>Demontáž vodič Cu izolovaný plný a laněný žíla 0,35-16 mm2 pod omítkou</t>
  </si>
  <si>
    <t>2127122809</t>
  </si>
  <si>
    <t>893739822</t>
  </si>
  <si>
    <t>393615237</t>
  </si>
  <si>
    <t>741310251</t>
  </si>
  <si>
    <t>Montáž vypínač (polo)zapuštěný šroubové připojení 1-jednopólových prostředí venkovní/mokré se zapojením vodičů</t>
  </si>
  <si>
    <t>-245465544</t>
  </si>
  <si>
    <t>34535015</t>
  </si>
  <si>
    <t>spínač nástěnný jednopólový, řazení 1, IP44, šroubové svorky</t>
  </si>
  <si>
    <t>1734852767</t>
  </si>
  <si>
    <t>1541935471</t>
  </si>
  <si>
    <t>741370101</t>
  </si>
  <si>
    <t>Montáž svítidlo žárovkové průmyslové stropní přisazené 1 zdroj bez koše</t>
  </si>
  <si>
    <t>1169064797</t>
  </si>
  <si>
    <t>34835000.S</t>
  </si>
  <si>
    <t>svítidlo průmyslové přisazené, IP44, 1xE27, 60W, vč. zdroje LED 10W, E27, 3000K, 510lm</t>
  </si>
  <si>
    <t>897375969</t>
  </si>
  <si>
    <t>741371104</t>
  </si>
  <si>
    <t>Montáž svítidlo zářivkové průmyslové stropní přisazené 2 zdroje s krytem</t>
  </si>
  <si>
    <t>-167785556</t>
  </si>
  <si>
    <t>34833106.S</t>
  </si>
  <si>
    <t>svítidlo zářivkové průmyslové IP65, 2xG13W, 2x36W, vč. zdroje LED 18-20W</t>
  </si>
  <si>
    <t>778815749</t>
  </si>
  <si>
    <t>741910611</t>
  </si>
  <si>
    <t>Montáž příchytka kovová pro kabelové lávky a žebříky kabel D do 40 mm</t>
  </si>
  <si>
    <t>746205419</t>
  </si>
  <si>
    <t>35432541</t>
  </si>
  <si>
    <t>příchytka kabelová 14-28mm</t>
  </si>
  <si>
    <t>622977637</t>
  </si>
  <si>
    <t>15 - Osvětlení suterénu 1.PP</t>
  </si>
  <si>
    <t>741110001</t>
  </si>
  <si>
    <t>Montáž trubka plastová tuhá D přes 16 do 23 mm uložená pevně</t>
  </si>
  <si>
    <t>1307458709</t>
  </si>
  <si>
    <t>34571093</t>
  </si>
  <si>
    <t>trubka elektroinstalační tuhá z PVC D 22,1/25 mm, délka 3m, vč. příslušenství, příchytek, kolen, spojek</t>
  </si>
  <si>
    <t>1055928262</t>
  </si>
  <si>
    <t>741110041</t>
  </si>
  <si>
    <t>Montáž trubka plastová ohebná D přes 11 do 23 mm uložená pevně</t>
  </si>
  <si>
    <t>-2121760185</t>
  </si>
  <si>
    <t>34571152</t>
  </si>
  <si>
    <t>trubka elektroinstalační ohebná z PH, D 16/21,2mm</t>
  </si>
  <si>
    <t>-478272182</t>
  </si>
  <si>
    <t>-1780345271</t>
  </si>
  <si>
    <t>-687974000</t>
  </si>
  <si>
    <t>1891216356</t>
  </si>
  <si>
    <t>34571479</t>
  </si>
  <si>
    <t>krabice v uzavřeném provedení PP s krytím IP 66 čtvercová 100x100mm</t>
  </si>
  <si>
    <t>-1773371082</t>
  </si>
  <si>
    <t>-1389380224</t>
  </si>
  <si>
    <t>-2028377970</t>
  </si>
  <si>
    <t>974481351</t>
  </si>
  <si>
    <t>-1320660418</t>
  </si>
  <si>
    <t>-1394749914</t>
  </si>
  <si>
    <t>-492689454</t>
  </si>
  <si>
    <t>741370102</t>
  </si>
  <si>
    <t>Montáž svítidlo žárovkové průmyslové stropní přisazené 1 zdroj s košem</t>
  </si>
  <si>
    <t>237823838</t>
  </si>
  <si>
    <t>svítidlo průmyslové přisazené, 1x E27, 60W, IP44, vč. zdroje</t>
  </si>
  <si>
    <t>1511605168</t>
  </si>
  <si>
    <t>-1689424755</t>
  </si>
  <si>
    <t>429677914</t>
  </si>
  <si>
    <t>16 - Oprava systému DT (hlavní vstup)</t>
  </si>
  <si>
    <t>1663647462</t>
  </si>
  <si>
    <t>34571472</t>
  </si>
  <si>
    <t>krabice do dutých stěn PVC přístrojová čtvercová 120x120mm s víčkem</t>
  </si>
  <si>
    <t>-1094955213</t>
  </si>
  <si>
    <t>741112023</t>
  </si>
  <si>
    <t>Montáž krabice nástěnná plastová čtyřhranná do 250x250 mm</t>
  </si>
  <si>
    <t>1988175972</t>
  </si>
  <si>
    <t>34571481.K</t>
  </si>
  <si>
    <t>krabice v uzavřeném provedení PP s krytím IP 55 obdélníková 220x170x80mm</t>
  </si>
  <si>
    <t>638980281</t>
  </si>
  <si>
    <t>741112061</t>
  </si>
  <si>
    <t>Montáž krabice přístrojová zapuštěná plastová kruhová</t>
  </si>
  <si>
    <t>38205648</t>
  </si>
  <si>
    <t>34571450</t>
  </si>
  <si>
    <t>krabice pod omítku PVC přístrojová kruhová D 70mm</t>
  </si>
  <si>
    <t>-584563360</t>
  </si>
  <si>
    <t>741310112</t>
  </si>
  <si>
    <t>Montáž ovladač (polo)zapuštěný bezšroubové připojení 1/0-tlačítkový zapínací se zapojením vodičů</t>
  </si>
  <si>
    <t>1944389688</t>
  </si>
  <si>
    <t>34535005.T</t>
  </si>
  <si>
    <t>tlačítko zvonkové celoplošné</t>
  </si>
  <si>
    <t>2044398624</t>
  </si>
  <si>
    <t>412652459</t>
  </si>
  <si>
    <t>220280221</t>
  </si>
  <si>
    <t>Montáž kabely bytové uložené v trubkách nebo lištách SYKFY 5 x 2 x 0,5 mm</t>
  </si>
  <si>
    <t>-1635557771</t>
  </si>
  <si>
    <t>34121050.D</t>
  </si>
  <si>
    <t>kabel datový Cu drátem jádro Cu plné izolace PVC plášť PVC 100V 4x2x0,8mm2</t>
  </si>
  <si>
    <t>-1702059154</t>
  </si>
  <si>
    <t>220322007.D1</t>
  </si>
  <si>
    <t>Montáž komunikačního modulu (tablo pro bezkont. čipy, třídrátový systém, audio)</t>
  </si>
  <si>
    <t>-1408268240</t>
  </si>
  <si>
    <t>38226132.D1</t>
  </si>
  <si>
    <t>tablo s elektronickým vrátným</t>
  </si>
  <si>
    <t>1325557795</t>
  </si>
  <si>
    <t>220322007.D9</t>
  </si>
  <si>
    <t>Montáž generátoru druhého zvonění</t>
  </si>
  <si>
    <t>-1827112622</t>
  </si>
  <si>
    <t>38226132.D9</t>
  </si>
  <si>
    <t>generátor druhého zvonění</t>
  </si>
  <si>
    <t>-276381011</t>
  </si>
  <si>
    <t>220322007.D8</t>
  </si>
  <si>
    <t>Montáž zámku elektrického</t>
  </si>
  <si>
    <t>940023045</t>
  </si>
  <si>
    <t>38226132.D8</t>
  </si>
  <si>
    <t>elektrický zámek</t>
  </si>
  <si>
    <t>144219944</t>
  </si>
  <si>
    <t>220322007.D7</t>
  </si>
  <si>
    <t>Bezkontaktní čip</t>
  </si>
  <si>
    <t>-150437665</t>
  </si>
  <si>
    <t>38226132.D7</t>
  </si>
  <si>
    <t>bezkontaktní čip</t>
  </si>
  <si>
    <t>1341124440</t>
  </si>
  <si>
    <t>220322007.D6</t>
  </si>
  <si>
    <t>Montáž domácí telefon bílý s dvojím zvoněním</t>
  </si>
  <si>
    <t>1176036804</t>
  </si>
  <si>
    <t>38226132.D6</t>
  </si>
  <si>
    <t>domácí telefon s dvojím zvoněním</t>
  </si>
  <si>
    <t>516222988</t>
  </si>
  <si>
    <t>220322007.D5</t>
  </si>
  <si>
    <t>Montáž stříška dvoumodulová</t>
  </si>
  <si>
    <t>1415116931</t>
  </si>
  <si>
    <t>38226132.D5</t>
  </si>
  <si>
    <t>stříška dvoumodulová</t>
  </si>
  <si>
    <t>1656170858</t>
  </si>
  <si>
    <t>220322007.D4</t>
  </si>
  <si>
    <t>Montáž modulu pro jmenovky</t>
  </si>
  <si>
    <t>926741434</t>
  </si>
  <si>
    <t>38226132.D4</t>
  </si>
  <si>
    <t>modul jmenovek</t>
  </si>
  <si>
    <t>1844969453</t>
  </si>
  <si>
    <t>220322007.D3</t>
  </si>
  <si>
    <t>Montáž napáječe 6-12V</t>
  </si>
  <si>
    <t>-983383854</t>
  </si>
  <si>
    <t>38226132.D3</t>
  </si>
  <si>
    <t>-76678877</t>
  </si>
  <si>
    <t>220322007.D2</t>
  </si>
  <si>
    <t>Montáž jednotky elektroniky</t>
  </si>
  <si>
    <t>1525302929</t>
  </si>
  <si>
    <t>38226132.D2</t>
  </si>
  <si>
    <t>jednotka elektroniky</t>
  </si>
  <si>
    <t>-362066395</t>
  </si>
  <si>
    <t>-644836745</t>
  </si>
  <si>
    <t>1416709791</t>
  </si>
  <si>
    <t>1879099360</t>
  </si>
  <si>
    <t>-738223175</t>
  </si>
  <si>
    <t>-1140994287</t>
  </si>
  <si>
    <t>-1682848739</t>
  </si>
  <si>
    <t>-2063384650</t>
  </si>
  <si>
    <t>-1544869497</t>
  </si>
  <si>
    <t>1881103192</t>
  </si>
  <si>
    <t>17 - Přívodní vedení do bytů (32 bytů)</t>
  </si>
  <si>
    <t>741120301</t>
  </si>
  <si>
    <t>Montáž vodič Cu izolovaný plný a laněný s PVC pláštěm žíla 0,55-16 mm2 pevně (např. CY, CHAH-V)</t>
  </si>
  <si>
    <t>-1977886757</t>
  </si>
  <si>
    <t>2023194611</t>
  </si>
  <si>
    <t>741122743</t>
  </si>
  <si>
    <t>Montáž kabel Cu plný kulatý pancéřovaný žíla 5x6 až 10 mm2 uložený pevně (např. CYKYDY)</t>
  </si>
  <si>
    <t>-1248679060</t>
  </si>
  <si>
    <t>256</t>
  </si>
  <si>
    <t>-1556290206</t>
  </si>
  <si>
    <t>-1200412717</t>
  </si>
  <si>
    <t>841187632</t>
  </si>
  <si>
    <t>460952212.SD</t>
  </si>
  <si>
    <t>SDK obklad ve tvaru L 350 x 200 mm PO odolnost, vč. rastru</t>
  </si>
  <si>
    <t>-456340808</t>
  </si>
  <si>
    <t>460952212.SK</t>
  </si>
  <si>
    <t>Plastová revizní dvířka 150x150 mm</t>
  </si>
  <si>
    <t>-37108827</t>
  </si>
  <si>
    <t>-974442409</t>
  </si>
  <si>
    <t>1617510587</t>
  </si>
  <si>
    <t>1475342053</t>
  </si>
  <si>
    <t>1012171823</t>
  </si>
  <si>
    <t>-1376958814</t>
  </si>
  <si>
    <t>92851362</t>
  </si>
  <si>
    <t>1699720698</t>
  </si>
  <si>
    <t>18 - Dokončovací práce, ostatní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</si>
  <si>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</si>
  <si>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</si>
  <si>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</si>
  <si>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HZS - Hodinové zúčtovací sazby</t>
  </si>
  <si>
    <t>VRN - Vedlejší rozpočtové náklady</t>
  </si>
  <si>
    <t xml:space="preserve">    VRN4 - Inženýrská činnost</t>
  </si>
  <si>
    <t>HSV</t>
  </si>
  <si>
    <t>Práce a dodávky HSV</t>
  </si>
  <si>
    <t>Úpravy povrchů, podlahy a osazování výplní</t>
  </si>
  <si>
    <t>611315102</t>
  </si>
  <si>
    <t>Vápenná hrubá omítka rýh ve stropech š přes 150 do 300 mm</t>
  </si>
  <si>
    <t>m2</t>
  </si>
  <si>
    <t>1455716334</t>
  </si>
  <si>
    <t>611315112</t>
  </si>
  <si>
    <t>Vápenná hladká omítka rýh ve stropech š přes 150 do 300 mm</t>
  </si>
  <si>
    <t>1114973518</t>
  </si>
  <si>
    <t>611995102</t>
  </si>
  <si>
    <t>Příplatek k cenám oprav povrchů za omítání stropu na pletivu v rozsahu opravované pl přes 10 do 30 %</t>
  </si>
  <si>
    <t>1824288838</t>
  </si>
  <si>
    <t>612315102</t>
  </si>
  <si>
    <t>Vápenná hrubá omítka rýh ve stěnách š přes 150 do 300 mm</t>
  </si>
  <si>
    <t>1561770963</t>
  </si>
  <si>
    <t>612315112</t>
  </si>
  <si>
    <t>Vápenná hladká omítka rýh ve stěnách š přes 150 do 300 mm</t>
  </si>
  <si>
    <t>1430869249</t>
  </si>
  <si>
    <t>612995102</t>
  </si>
  <si>
    <t>Příplatek k cenám oprav povrchů za omítání stěn na pletivu v rozsahu opravované pl přes 10 do 30 %</t>
  </si>
  <si>
    <t>-210854897</t>
  </si>
  <si>
    <t>621125100.P1</t>
  </si>
  <si>
    <t>Keramický obklad (sokl) po obvodu stěn, do výšky 0,08 m, barva bude upřesněna inv., veškeré spol.prost. mimo sklep</t>
  </si>
  <si>
    <t>1896483030</t>
  </si>
  <si>
    <t>621125100.P2</t>
  </si>
  <si>
    <t>Lišta k PVC podlaze u bytů</t>
  </si>
  <si>
    <t>-2025951472</t>
  </si>
  <si>
    <t>622258001.P3</t>
  </si>
  <si>
    <t>Lepidlo flexibilní 25 kg</t>
  </si>
  <si>
    <t>250871958</t>
  </si>
  <si>
    <t>622258001.P4</t>
  </si>
  <si>
    <t>Akrylátový tmel</t>
  </si>
  <si>
    <t>-904391690</t>
  </si>
  <si>
    <t>624635201.M1</t>
  </si>
  <si>
    <t>Dvojnásobné bílé malby ze směsi za sucha dobře otěruvzdorných na chodbách a ve sklepě do 3,80 m vč. dodávky barvy</t>
  </si>
  <si>
    <t>-942858583</t>
  </si>
  <si>
    <t>624635201.M2</t>
  </si>
  <si>
    <t>Sokl do výšky 1,3 m podmalování barevnou barvou + válečkování barvou jednoduchým válečkem na schodišti - barva bude upřesněna inv., vč. barvy</t>
  </si>
  <si>
    <t>1149270265</t>
  </si>
  <si>
    <t>624635201.M3</t>
  </si>
  <si>
    <t>Dvojnásobné omyvatelné barvy na hraně schodiště (zrcadlo) +lem 0,1m dle TZ, barva bude upřesněna inv., vč. barvy</t>
  </si>
  <si>
    <t>-683094920</t>
  </si>
  <si>
    <t>624635201.M4</t>
  </si>
  <si>
    <t>Jednoduché linkování o výšce podlaží do 3,80 m, vč. barvy</t>
  </si>
  <si>
    <t>-1108634937</t>
  </si>
  <si>
    <t>624635201.M5</t>
  </si>
  <si>
    <t>Nátěr krytí střešního svodu (napojeno na rozv.), vč. barvy</t>
  </si>
  <si>
    <t>1852553563</t>
  </si>
  <si>
    <t>Ostatní konstrukce a práce, bourání</t>
  </si>
  <si>
    <t>952901105</t>
  </si>
  <si>
    <t>Čištění budov omytí dvojitých nebo zdvojených oken nebo balkonových dveří pl do 0,6 m2</t>
  </si>
  <si>
    <t>-478760128</t>
  </si>
  <si>
    <t>952901121</t>
  </si>
  <si>
    <t>Čištění budov omytí dveří nebo vrat pl do 1,5 m2</t>
  </si>
  <si>
    <t>-724466298</t>
  </si>
  <si>
    <t>952902221</t>
  </si>
  <si>
    <t>Čištění budov zametení schodišť</t>
  </si>
  <si>
    <t>-1084177953</t>
  </si>
  <si>
    <t>952902231</t>
  </si>
  <si>
    <t>Čištění budov omytí schodišť</t>
  </si>
  <si>
    <t>772323516</t>
  </si>
  <si>
    <t>952902321</t>
  </si>
  <si>
    <t>Čištění budov stírání stěn výšky přes 2 m</t>
  </si>
  <si>
    <t>1269528177</t>
  </si>
  <si>
    <t>HZS</t>
  </si>
  <si>
    <t>Hodinové zúčtovací sazby</t>
  </si>
  <si>
    <t>HZS4212.R</t>
  </si>
  <si>
    <t>Hodinová zúčtovací sazba revizní technik specialista, vč. dodání 2ks revizní zprávy</t>
  </si>
  <si>
    <t>hod</t>
  </si>
  <si>
    <t>512</t>
  </si>
  <si>
    <t>1811443532</t>
  </si>
  <si>
    <t>VRN</t>
  </si>
  <si>
    <t>Vedlejší rozpočtové náklady</t>
  </si>
  <si>
    <t>VRN4</t>
  </si>
  <si>
    <t>Inženýrská činnost</t>
  </si>
  <si>
    <t>045303000</t>
  </si>
  <si>
    <t>Koordinační činnost</t>
  </si>
  <si>
    <t>1024</t>
  </si>
  <si>
    <t>336021180</t>
  </si>
  <si>
    <t>19 - Demontáže</t>
  </si>
  <si>
    <t>-1472353458</t>
  </si>
  <si>
    <t>741120813</t>
  </si>
  <si>
    <t>Demontáž vodič Cu izolovaný plný a laněný žíla 25-50 mm2 pod omítkou</t>
  </si>
  <si>
    <t>-2050696344</t>
  </si>
  <si>
    <t>741120815</t>
  </si>
  <si>
    <t>Demontáž vodič Cu izolovaný plný a laněný žíla 70 a 95 mm2 pod omítkou</t>
  </si>
  <si>
    <t>2093922003</t>
  </si>
  <si>
    <t>741120851</t>
  </si>
  <si>
    <t>Demontáž vodič Cu izolovaný drátovací plný žíla 0,35-16 mm2 v rozváděči</t>
  </si>
  <si>
    <t>-956472709</t>
  </si>
  <si>
    <t>741120853</t>
  </si>
  <si>
    <t>Demontáž vodič Cu izolovaný drátovací plný žíla 25-70 mm2 v rozváděči</t>
  </si>
  <si>
    <t>-1864938587</t>
  </si>
  <si>
    <t>741213811</t>
  </si>
  <si>
    <t>Demontáž kabelu silového z rozvodnice průřezu žil do 4 mm2 bez zachování funkčnosti</t>
  </si>
  <si>
    <t>-2120246364</t>
  </si>
  <si>
    <t>741213813</t>
  </si>
  <si>
    <t>Demontáž kabelu silového z rozvodnice průřezu žil přes 4 do 10 mm2 bez zachování funkčnosti</t>
  </si>
  <si>
    <t>-1489545295</t>
  </si>
  <si>
    <t>741213817</t>
  </si>
  <si>
    <t>Demontáž kabelu silového z rozvodnice průřezu žil přes 25 mm2 bez zachování funkčnosti</t>
  </si>
  <si>
    <t>-1575018474</t>
  </si>
  <si>
    <t>741322825</t>
  </si>
  <si>
    <t>Demontáž jistič jednopólový nn do 63 A ze skříně</t>
  </si>
  <si>
    <t>-1437472461</t>
  </si>
  <si>
    <t>741371844</t>
  </si>
  <si>
    <t>Demontáž svítidla interiérového se standardní paticí nebo int. zdrojem LED přisazeného nástěnného do 0,09 m2 bez zachování funkčnosti</t>
  </si>
  <si>
    <t>-783682121</t>
  </si>
  <si>
    <t>-1873587738</t>
  </si>
  <si>
    <t>-127255860</t>
  </si>
  <si>
    <t>-151423558</t>
  </si>
  <si>
    <t>2118747987</t>
  </si>
  <si>
    <t>168644595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</si>
</sst>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26</v>
      </c>
      <c r="AK17" s="28" t="s">
        <v>27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26</v>
      </c>
      <c r="AK20" s="28" t="s">
        <v>27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37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38</v>
      </c>
      <c r="E29" s="3"/>
      <c r="F29" s="28" t="s">
        <v>39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40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41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42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43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48" t="s">
        <v>46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47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48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49</v>
      </c>
      <c r="AI60" s="37"/>
      <c r="AJ60" s="37"/>
      <c r="AK60" s="37"/>
      <c r="AL60" s="37"/>
      <c r="AM60" s="54" t="s">
        <v>50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52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49</v>
      </c>
      <c r="AI75" s="37"/>
      <c r="AJ75" s="37"/>
      <c r="AK75" s="37"/>
      <c r="AL75" s="37"/>
      <c r="AM75" s="54" t="s">
        <v>50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86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Ostrava Bělský les - BD, ul. Vaňkova 52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ul. Vaňkova 52, Ostrava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18. 4. 2023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54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55</v>
      </c>
      <c r="D92" s="76"/>
      <c r="E92" s="76"/>
      <c r="F92" s="76"/>
      <c r="G92" s="76"/>
      <c r="H92" s="77"/>
      <c r="I92" s="78" t="s">
        <v>56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57</v>
      </c>
      <c r="AH92" s="76"/>
      <c r="AI92" s="76"/>
      <c r="AJ92" s="76"/>
      <c r="AK92" s="76"/>
      <c r="AL92" s="76"/>
      <c r="AM92" s="76"/>
      <c r="AN92" s="78" t="s">
        <v>58</v>
      </c>
      <c r="AO92" s="76"/>
      <c r="AP92" s="80"/>
      <c r="AQ92" s="81" t="s">
        <v>59</v>
      </c>
      <c r="AR92" s="35"/>
      <c r="AS92" s="82" t="s">
        <v>60</v>
      </c>
      <c r="AT92" s="83" t="s">
        <v>61</v>
      </c>
      <c r="AU92" s="83" t="s">
        <v>62</v>
      </c>
      <c r="AV92" s="83" t="s">
        <v>63</v>
      </c>
      <c r="AW92" s="83" t="s">
        <v>64</v>
      </c>
      <c r="AX92" s="83" t="s">
        <v>65</v>
      </c>
      <c r="AY92" s="83" t="s">
        <v>66</v>
      </c>
      <c r="AZ92" s="83" t="s">
        <v>67</v>
      </c>
      <c r="BA92" s="83" t="s">
        <v>68</v>
      </c>
      <c r="BB92" s="83" t="s">
        <v>69</v>
      </c>
      <c r="BC92" s="83" t="s">
        <v>70</v>
      </c>
      <c r="BD92" s="84" t="s">
        <v>71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ROUND(SUM(AG95:AG112),2)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ROUND(SUM(AS95:AS112),2)</f>
        <v>0</v>
      </c>
      <c r="AT94" s="95">
        <f>ROUND(SUM(AV94:AW94),2)</f>
        <v>0</v>
      </c>
      <c r="AU94" s="96">
        <f>ROUND(SUM(AU95:AU112),5)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ROUND(SUM(AZ95:AZ112),2)</f>
        <v>0</v>
      </c>
      <c r="BA94" s="95">
        <f>ROUND(SUM(BA95:BA112),2)</f>
        <v>0</v>
      </c>
      <c r="BB94" s="95">
        <f>ROUND(SUM(BB95:BB112),2)</f>
        <v>0</v>
      </c>
      <c r="BC94" s="95">
        <f>ROUND(SUM(BC95:BC112),2)</f>
        <v>0</v>
      </c>
      <c r="BD94" s="97">
        <f>ROUND(SUM(BD95:BD112),2)</f>
        <v>0</v>
      </c>
      <c r="BE94" s="6"/>
      <c r="BS94" s="98" t="s">
        <v>73</v>
      </c>
      <c r="BT94" s="98" t="s">
        <v>74</v>
      </c>
      <c r="BU94" s="99" t="s">
        <v>75</v>
      </c>
      <c r="BV94" s="98" t="s">
        <v>76</v>
      </c>
      <c r="BW94" s="98" t="s">
        <v>4</v>
      </c>
      <c r="BX94" s="98" t="s">
        <v>77</v>
      </c>
      <c r="CL94" s="98" t="s">
        <v>1</v>
      </c>
    </row>
    <row r="95" s="7" customFormat="1" ht="16.5" customHeight="1">
      <c r="A95" s="100" t="s">
        <v>78</v>
      </c>
      <c r="B95" s="101"/>
      <c r="C95" s="102"/>
      <c r="D95" s="103" t="s">
        <v>79</v>
      </c>
      <c r="E95" s="103"/>
      <c r="F95" s="103"/>
      <c r="G95" s="103"/>
      <c r="H95" s="103"/>
      <c r="I95" s="104"/>
      <c r="J95" s="103" t="s">
        <v>80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'01 - Elektroinstalace'!J30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81</v>
      </c>
      <c r="AR95" s="101"/>
      <c r="AS95" s="107">
        <v>0</v>
      </c>
      <c r="AT95" s="108">
        <f>ROUND(SUM(AV95:AW95),2)</f>
        <v>0</v>
      </c>
      <c r="AU95" s="109">
        <f>'01 - Elektroinstalace'!P121</f>
        <v>0</v>
      </c>
      <c r="AV95" s="108">
        <f>'01 - Elektroinstalace'!J33</f>
        <v>0</v>
      </c>
      <c r="AW95" s="108">
        <f>'01 - Elektroinstalace'!J34</f>
        <v>0</v>
      </c>
      <c r="AX95" s="108">
        <f>'01 - Elektroinstalace'!J35</f>
        <v>0</v>
      </c>
      <c r="AY95" s="108">
        <f>'01 - Elektroinstalace'!J36</f>
        <v>0</v>
      </c>
      <c r="AZ95" s="108">
        <f>'01 - Elektroinstalace'!F33</f>
        <v>0</v>
      </c>
      <c r="BA95" s="108">
        <f>'01 - Elektroinstalace'!F34</f>
        <v>0</v>
      </c>
      <c r="BB95" s="108">
        <f>'01 - Elektroinstalace'!F35</f>
        <v>0</v>
      </c>
      <c r="BC95" s="108">
        <f>'01 - Elektroinstalace'!F36</f>
        <v>0</v>
      </c>
      <c r="BD95" s="110">
        <f>'01 - Elektroinstalace'!F37</f>
        <v>0</v>
      </c>
      <c r="BE95" s="7"/>
      <c r="BT95" s="111" t="s">
        <v>82</v>
      </c>
      <c r="BV95" s="111" t="s">
        <v>76</v>
      </c>
      <c r="BW95" s="111" t="s">
        <v>83</v>
      </c>
      <c r="BX95" s="111" t="s">
        <v>4</v>
      </c>
      <c r="CL95" s="111" t="s">
        <v>1</v>
      </c>
      <c r="CM95" s="111" t="s">
        <v>84</v>
      </c>
    </row>
    <row r="96" s="7" customFormat="1" ht="16.5" customHeight="1">
      <c r="A96" s="100" t="s">
        <v>78</v>
      </c>
      <c r="B96" s="101"/>
      <c r="C96" s="102"/>
      <c r="D96" s="103" t="s">
        <v>85</v>
      </c>
      <c r="E96" s="103"/>
      <c r="F96" s="103"/>
      <c r="G96" s="103"/>
      <c r="H96" s="103"/>
      <c r="I96" s="104"/>
      <c r="J96" s="103" t="s">
        <v>86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'02 - Rozvaděč RE 0'!J30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81</v>
      </c>
      <c r="AR96" s="101"/>
      <c r="AS96" s="107">
        <v>0</v>
      </c>
      <c r="AT96" s="108">
        <f>ROUND(SUM(AV96:AW96),2)</f>
        <v>0</v>
      </c>
      <c r="AU96" s="109">
        <f>'02 - Rozvaděč RE 0'!P121</f>
        <v>0</v>
      </c>
      <c r="AV96" s="108">
        <f>'02 - Rozvaděč RE 0'!J33</f>
        <v>0</v>
      </c>
      <c r="AW96" s="108">
        <f>'02 - Rozvaděč RE 0'!J34</f>
        <v>0</v>
      </c>
      <c r="AX96" s="108">
        <f>'02 - Rozvaděč RE 0'!J35</f>
        <v>0</v>
      </c>
      <c r="AY96" s="108">
        <f>'02 - Rozvaděč RE 0'!J36</f>
        <v>0</v>
      </c>
      <c r="AZ96" s="108">
        <f>'02 - Rozvaděč RE 0'!F33</f>
        <v>0</v>
      </c>
      <c r="BA96" s="108">
        <f>'02 - Rozvaděč RE 0'!F34</f>
        <v>0</v>
      </c>
      <c r="BB96" s="108">
        <f>'02 - Rozvaděč RE 0'!F35</f>
        <v>0</v>
      </c>
      <c r="BC96" s="108">
        <f>'02 - Rozvaděč RE 0'!F36</f>
        <v>0</v>
      </c>
      <c r="BD96" s="110">
        <f>'02 - Rozvaděč RE 0'!F37</f>
        <v>0</v>
      </c>
      <c r="BE96" s="7"/>
      <c r="BT96" s="111" t="s">
        <v>82</v>
      </c>
      <c r="BV96" s="111" t="s">
        <v>76</v>
      </c>
      <c r="BW96" s="111" t="s">
        <v>87</v>
      </c>
      <c r="BX96" s="111" t="s">
        <v>4</v>
      </c>
      <c r="CL96" s="111" t="s">
        <v>1</v>
      </c>
      <c r="CM96" s="111" t="s">
        <v>84</v>
      </c>
    </row>
    <row r="97" s="7" customFormat="1" ht="16.5" customHeight="1">
      <c r="A97" s="100" t="s">
        <v>78</v>
      </c>
      <c r="B97" s="101"/>
      <c r="C97" s="102"/>
      <c r="D97" s="103" t="s">
        <v>88</v>
      </c>
      <c r="E97" s="103"/>
      <c r="F97" s="103"/>
      <c r="G97" s="103"/>
      <c r="H97" s="103"/>
      <c r="I97" s="104"/>
      <c r="J97" s="103" t="s">
        <v>89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'03 - Rozvaděč RE 1'!J30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81</v>
      </c>
      <c r="AR97" s="101"/>
      <c r="AS97" s="107">
        <v>0</v>
      </c>
      <c r="AT97" s="108">
        <f>ROUND(SUM(AV97:AW97),2)</f>
        <v>0</v>
      </c>
      <c r="AU97" s="109">
        <f>'03 - Rozvaděč RE 1'!P121</f>
        <v>0</v>
      </c>
      <c r="AV97" s="108">
        <f>'03 - Rozvaděč RE 1'!J33</f>
        <v>0</v>
      </c>
      <c r="AW97" s="108">
        <f>'03 - Rozvaděč RE 1'!J34</f>
        <v>0</v>
      </c>
      <c r="AX97" s="108">
        <f>'03 - Rozvaděč RE 1'!J35</f>
        <v>0</v>
      </c>
      <c r="AY97" s="108">
        <f>'03 - Rozvaděč RE 1'!J36</f>
        <v>0</v>
      </c>
      <c r="AZ97" s="108">
        <f>'03 - Rozvaděč RE 1'!F33</f>
        <v>0</v>
      </c>
      <c r="BA97" s="108">
        <f>'03 - Rozvaděč RE 1'!F34</f>
        <v>0</v>
      </c>
      <c r="BB97" s="108">
        <f>'03 - Rozvaděč RE 1'!F35</f>
        <v>0</v>
      </c>
      <c r="BC97" s="108">
        <f>'03 - Rozvaděč RE 1'!F36</f>
        <v>0</v>
      </c>
      <c r="BD97" s="110">
        <f>'03 - Rozvaděč RE 1'!F37</f>
        <v>0</v>
      </c>
      <c r="BE97" s="7"/>
      <c r="BT97" s="111" t="s">
        <v>82</v>
      </c>
      <c r="BV97" s="111" t="s">
        <v>76</v>
      </c>
      <c r="BW97" s="111" t="s">
        <v>90</v>
      </c>
      <c r="BX97" s="111" t="s">
        <v>4</v>
      </c>
      <c r="CL97" s="111" t="s">
        <v>1</v>
      </c>
      <c r="CM97" s="111" t="s">
        <v>84</v>
      </c>
    </row>
    <row r="98" s="7" customFormat="1" ht="16.5" customHeight="1">
      <c r="A98" s="100" t="s">
        <v>78</v>
      </c>
      <c r="B98" s="101"/>
      <c r="C98" s="102"/>
      <c r="D98" s="103" t="s">
        <v>91</v>
      </c>
      <c r="E98" s="103"/>
      <c r="F98" s="103"/>
      <c r="G98" s="103"/>
      <c r="H98" s="103"/>
      <c r="I98" s="104"/>
      <c r="J98" s="103" t="s">
        <v>92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>
        <f>'04 - Rozvaděč RE 2,3,4,5,...'!J30</f>
        <v>0</v>
      </c>
      <c r="AH98" s="104"/>
      <c r="AI98" s="104"/>
      <c r="AJ98" s="104"/>
      <c r="AK98" s="104"/>
      <c r="AL98" s="104"/>
      <c r="AM98" s="104"/>
      <c r="AN98" s="105">
        <f>SUM(AG98,AT98)</f>
        <v>0</v>
      </c>
      <c r="AO98" s="104"/>
      <c r="AP98" s="104"/>
      <c r="AQ98" s="106" t="s">
        <v>81</v>
      </c>
      <c r="AR98" s="101"/>
      <c r="AS98" s="107">
        <v>0</v>
      </c>
      <c r="AT98" s="108">
        <f>ROUND(SUM(AV98:AW98),2)</f>
        <v>0</v>
      </c>
      <c r="AU98" s="109">
        <f>'04 - Rozvaděč RE 2,3,4,5,...'!P121</f>
        <v>0</v>
      </c>
      <c r="AV98" s="108">
        <f>'04 - Rozvaděč RE 2,3,4,5,...'!J33</f>
        <v>0</v>
      </c>
      <c r="AW98" s="108">
        <f>'04 - Rozvaděč RE 2,3,4,5,...'!J34</f>
        <v>0</v>
      </c>
      <c r="AX98" s="108">
        <f>'04 - Rozvaděč RE 2,3,4,5,...'!J35</f>
        <v>0</v>
      </c>
      <c r="AY98" s="108">
        <f>'04 - Rozvaděč RE 2,3,4,5,...'!J36</f>
        <v>0</v>
      </c>
      <c r="AZ98" s="108">
        <f>'04 - Rozvaděč RE 2,3,4,5,...'!F33</f>
        <v>0</v>
      </c>
      <c r="BA98" s="108">
        <f>'04 - Rozvaděč RE 2,3,4,5,...'!F34</f>
        <v>0</v>
      </c>
      <c r="BB98" s="108">
        <f>'04 - Rozvaděč RE 2,3,4,5,...'!F35</f>
        <v>0</v>
      </c>
      <c r="BC98" s="108">
        <f>'04 - Rozvaděč RE 2,3,4,5,...'!F36</f>
        <v>0</v>
      </c>
      <c r="BD98" s="110">
        <f>'04 - Rozvaděč RE 2,3,4,5,...'!F37</f>
        <v>0</v>
      </c>
      <c r="BE98" s="7"/>
      <c r="BT98" s="111" t="s">
        <v>82</v>
      </c>
      <c r="BV98" s="111" t="s">
        <v>76</v>
      </c>
      <c r="BW98" s="111" t="s">
        <v>93</v>
      </c>
      <c r="BX98" s="111" t="s">
        <v>4</v>
      </c>
      <c r="CL98" s="111" t="s">
        <v>1</v>
      </c>
      <c r="CM98" s="111" t="s">
        <v>84</v>
      </c>
    </row>
    <row r="99" s="7" customFormat="1" ht="16.5" customHeight="1">
      <c r="A99" s="100" t="s">
        <v>78</v>
      </c>
      <c r="B99" s="101"/>
      <c r="C99" s="102"/>
      <c r="D99" s="103" t="s">
        <v>94</v>
      </c>
      <c r="E99" s="103"/>
      <c r="F99" s="103"/>
      <c r="G99" s="103"/>
      <c r="H99" s="103"/>
      <c r="I99" s="104"/>
      <c r="J99" s="103" t="s">
        <v>95</v>
      </c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5">
        <f>'05 - Rozvaděč VK-43'!J30</f>
        <v>0</v>
      </c>
      <c r="AH99" s="104"/>
      <c r="AI99" s="104"/>
      <c r="AJ99" s="104"/>
      <c r="AK99" s="104"/>
      <c r="AL99" s="104"/>
      <c r="AM99" s="104"/>
      <c r="AN99" s="105">
        <f>SUM(AG99,AT99)</f>
        <v>0</v>
      </c>
      <c r="AO99" s="104"/>
      <c r="AP99" s="104"/>
      <c r="AQ99" s="106" t="s">
        <v>81</v>
      </c>
      <c r="AR99" s="101"/>
      <c r="AS99" s="107">
        <v>0</v>
      </c>
      <c r="AT99" s="108">
        <f>ROUND(SUM(AV99:AW99),2)</f>
        <v>0</v>
      </c>
      <c r="AU99" s="109">
        <f>'05 - Rozvaděč VK-43'!P121</f>
        <v>0</v>
      </c>
      <c r="AV99" s="108">
        <f>'05 - Rozvaděč VK-43'!J33</f>
        <v>0</v>
      </c>
      <c r="AW99" s="108">
        <f>'05 - Rozvaděč VK-43'!J34</f>
        <v>0</v>
      </c>
      <c r="AX99" s="108">
        <f>'05 - Rozvaděč VK-43'!J35</f>
        <v>0</v>
      </c>
      <c r="AY99" s="108">
        <f>'05 - Rozvaděč VK-43'!J36</f>
        <v>0</v>
      </c>
      <c r="AZ99" s="108">
        <f>'05 - Rozvaděč VK-43'!F33</f>
        <v>0</v>
      </c>
      <c r="BA99" s="108">
        <f>'05 - Rozvaděč VK-43'!F34</f>
        <v>0</v>
      </c>
      <c r="BB99" s="108">
        <f>'05 - Rozvaděč VK-43'!F35</f>
        <v>0</v>
      </c>
      <c r="BC99" s="108">
        <f>'05 - Rozvaděč VK-43'!F36</f>
        <v>0</v>
      </c>
      <c r="BD99" s="110">
        <f>'05 - Rozvaděč VK-43'!F37</f>
        <v>0</v>
      </c>
      <c r="BE99" s="7"/>
      <c r="BT99" s="111" t="s">
        <v>82</v>
      </c>
      <c r="BV99" s="111" t="s">
        <v>76</v>
      </c>
      <c r="BW99" s="111" t="s">
        <v>96</v>
      </c>
      <c r="BX99" s="111" t="s">
        <v>4</v>
      </c>
      <c r="CL99" s="111" t="s">
        <v>1</v>
      </c>
      <c r="CM99" s="111" t="s">
        <v>84</v>
      </c>
    </row>
    <row r="100" s="7" customFormat="1" ht="16.5" customHeight="1">
      <c r="A100" s="100" t="s">
        <v>78</v>
      </c>
      <c r="B100" s="101"/>
      <c r="C100" s="102"/>
      <c r="D100" s="103" t="s">
        <v>97</v>
      </c>
      <c r="E100" s="103"/>
      <c r="F100" s="103"/>
      <c r="G100" s="103"/>
      <c r="H100" s="103"/>
      <c r="I100" s="104"/>
      <c r="J100" s="103" t="s">
        <v>98</v>
      </c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5">
        <f>'06 - Rozvaděč ROPP 1'!J30</f>
        <v>0</v>
      </c>
      <c r="AH100" s="104"/>
      <c r="AI100" s="104"/>
      <c r="AJ100" s="104"/>
      <c r="AK100" s="104"/>
      <c r="AL100" s="104"/>
      <c r="AM100" s="104"/>
      <c r="AN100" s="105">
        <f>SUM(AG100,AT100)</f>
        <v>0</v>
      </c>
      <c r="AO100" s="104"/>
      <c r="AP100" s="104"/>
      <c r="AQ100" s="106" t="s">
        <v>81</v>
      </c>
      <c r="AR100" s="101"/>
      <c r="AS100" s="107">
        <v>0</v>
      </c>
      <c r="AT100" s="108">
        <f>ROUND(SUM(AV100:AW100),2)</f>
        <v>0</v>
      </c>
      <c r="AU100" s="109">
        <f>'06 - Rozvaděč ROPP 1'!P120</f>
        <v>0</v>
      </c>
      <c r="AV100" s="108">
        <f>'06 - Rozvaděč ROPP 1'!J33</f>
        <v>0</v>
      </c>
      <c r="AW100" s="108">
        <f>'06 - Rozvaděč ROPP 1'!J34</f>
        <v>0</v>
      </c>
      <c r="AX100" s="108">
        <f>'06 - Rozvaděč ROPP 1'!J35</f>
        <v>0</v>
      </c>
      <c r="AY100" s="108">
        <f>'06 - Rozvaděč ROPP 1'!J36</f>
        <v>0</v>
      </c>
      <c r="AZ100" s="108">
        <f>'06 - Rozvaděč ROPP 1'!F33</f>
        <v>0</v>
      </c>
      <c r="BA100" s="108">
        <f>'06 - Rozvaděč ROPP 1'!F34</f>
        <v>0</v>
      </c>
      <c r="BB100" s="108">
        <f>'06 - Rozvaděč ROPP 1'!F35</f>
        <v>0</v>
      </c>
      <c r="BC100" s="108">
        <f>'06 - Rozvaděč ROPP 1'!F36</f>
        <v>0</v>
      </c>
      <c r="BD100" s="110">
        <f>'06 - Rozvaděč ROPP 1'!F37</f>
        <v>0</v>
      </c>
      <c r="BE100" s="7"/>
      <c r="BT100" s="111" t="s">
        <v>82</v>
      </c>
      <c r="BV100" s="111" t="s">
        <v>76</v>
      </c>
      <c r="BW100" s="111" t="s">
        <v>99</v>
      </c>
      <c r="BX100" s="111" t="s">
        <v>4</v>
      </c>
      <c r="CL100" s="111" t="s">
        <v>1</v>
      </c>
      <c r="CM100" s="111" t="s">
        <v>84</v>
      </c>
    </row>
    <row r="101" s="7" customFormat="1" ht="16.5" customHeight="1">
      <c r="A101" s="100" t="s">
        <v>78</v>
      </c>
      <c r="B101" s="101"/>
      <c r="C101" s="102"/>
      <c r="D101" s="103" t="s">
        <v>100</v>
      </c>
      <c r="E101" s="103"/>
      <c r="F101" s="103"/>
      <c r="G101" s="103"/>
      <c r="H101" s="103"/>
      <c r="I101" s="104"/>
      <c r="J101" s="103" t="s">
        <v>101</v>
      </c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5">
        <f>'08 - Rozvaděč RV'!J30</f>
        <v>0</v>
      </c>
      <c r="AH101" s="104"/>
      <c r="AI101" s="104"/>
      <c r="AJ101" s="104"/>
      <c r="AK101" s="104"/>
      <c r="AL101" s="104"/>
      <c r="AM101" s="104"/>
      <c r="AN101" s="105">
        <f>SUM(AG101,AT101)</f>
        <v>0</v>
      </c>
      <c r="AO101" s="104"/>
      <c r="AP101" s="104"/>
      <c r="AQ101" s="106" t="s">
        <v>81</v>
      </c>
      <c r="AR101" s="101"/>
      <c r="AS101" s="107">
        <v>0</v>
      </c>
      <c r="AT101" s="108">
        <f>ROUND(SUM(AV101:AW101),2)</f>
        <v>0</v>
      </c>
      <c r="AU101" s="109">
        <f>'08 - Rozvaděč RV'!P118</f>
        <v>0</v>
      </c>
      <c r="AV101" s="108">
        <f>'08 - Rozvaděč RV'!J33</f>
        <v>0</v>
      </c>
      <c r="AW101" s="108">
        <f>'08 - Rozvaděč RV'!J34</f>
        <v>0</v>
      </c>
      <c r="AX101" s="108">
        <f>'08 - Rozvaděč RV'!J35</f>
        <v>0</v>
      </c>
      <c r="AY101" s="108">
        <f>'08 - Rozvaděč RV'!J36</f>
        <v>0</v>
      </c>
      <c r="AZ101" s="108">
        <f>'08 - Rozvaděč RV'!F33</f>
        <v>0</v>
      </c>
      <c r="BA101" s="108">
        <f>'08 - Rozvaděč RV'!F34</f>
        <v>0</v>
      </c>
      <c r="BB101" s="108">
        <f>'08 - Rozvaděč RV'!F35</f>
        <v>0</v>
      </c>
      <c r="BC101" s="108">
        <f>'08 - Rozvaděč RV'!F36</f>
        <v>0</v>
      </c>
      <c r="BD101" s="110">
        <f>'08 - Rozvaděč RV'!F37</f>
        <v>0</v>
      </c>
      <c r="BE101" s="7"/>
      <c r="BT101" s="111" t="s">
        <v>82</v>
      </c>
      <c r="BV101" s="111" t="s">
        <v>76</v>
      </c>
      <c r="BW101" s="111" t="s">
        <v>102</v>
      </c>
      <c r="BX101" s="111" t="s">
        <v>4</v>
      </c>
      <c r="CL101" s="111" t="s">
        <v>1</v>
      </c>
      <c r="CM101" s="111" t="s">
        <v>84</v>
      </c>
    </row>
    <row r="102" s="7" customFormat="1" ht="16.5" customHeight="1">
      <c r="A102" s="100" t="s">
        <v>78</v>
      </c>
      <c r="B102" s="101"/>
      <c r="C102" s="102"/>
      <c r="D102" s="103" t="s">
        <v>103</v>
      </c>
      <c r="E102" s="103"/>
      <c r="F102" s="103"/>
      <c r="G102" s="103"/>
      <c r="H102" s="103"/>
      <c r="I102" s="104"/>
      <c r="J102" s="103" t="s">
        <v>104</v>
      </c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5">
        <f>'09 - Osvětlení před byty'!J30</f>
        <v>0</v>
      </c>
      <c r="AH102" s="104"/>
      <c r="AI102" s="104"/>
      <c r="AJ102" s="104"/>
      <c r="AK102" s="104"/>
      <c r="AL102" s="104"/>
      <c r="AM102" s="104"/>
      <c r="AN102" s="105">
        <f>SUM(AG102,AT102)</f>
        <v>0</v>
      </c>
      <c r="AO102" s="104"/>
      <c r="AP102" s="104"/>
      <c r="AQ102" s="106" t="s">
        <v>81</v>
      </c>
      <c r="AR102" s="101"/>
      <c r="AS102" s="107">
        <v>0</v>
      </c>
      <c r="AT102" s="108">
        <f>ROUND(SUM(AV102:AW102),2)</f>
        <v>0</v>
      </c>
      <c r="AU102" s="109">
        <f>'09 - Osvětlení před byty'!P120</f>
        <v>0</v>
      </c>
      <c r="AV102" s="108">
        <f>'09 - Osvětlení před byty'!J33</f>
        <v>0</v>
      </c>
      <c r="AW102" s="108">
        <f>'09 - Osvětlení před byty'!J34</f>
        <v>0</v>
      </c>
      <c r="AX102" s="108">
        <f>'09 - Osvětlení před byty'!J35</f>
        <v>0</v>
      </c>
      <c r="AY102" s="108">
        <f>'09 - Osvětlení před byty'!J36</f>
        <v>0</v>
      </c>
      <c r="AZ102" s="108">
        <f>'09 - Osvětlení před byty'!F33</f>
        <v>0</v>
      </c>
      <c r="BA102" s="108">
        <f>'09 - Osvětlení před byty'!F34</f>
        <v>0</v>
      </c>
      <c r="BB102" s="108">
        <f>'09 - Osvětlení před byty'!F35</f>
        <v>0</v>
      </c>
      <c r="BC102" s="108">
        <f>'09 - Osvětlení před byty'!F36</f>
        <v>0</v>
      </c>
      <c r="BD102" s="110">
        <f>'09 - Osvětlení před byty'!F37</f>
        <v>0</v>
      </c>
      <c r="BE102" s="7"/>
      <c r="BT102" s="111" t="s">
        <v>82</v>
      </c>
      <c r="BV102" s="111" t="s">
        <v>76</v>
      </c>
      <c r="BW102" s="111" t="s">
        <v>105</v>
      </c>
      <c r="BX102" s="111" t="s">
        <v>4</v>
      </c>
      <c r="CL102" s="111" t="s">
        <v>1</v>
      </c>
      <c r="CM102" s="111" t="s">
        <v>84</v>
      </c>
    </row>
    <row r="103" s="7" customFormat="1" ht="16.5" customHeight="1">
      <c r="A103" s="100" t="s">
        <v>78</v>
      </c>
      <c r="B103" s="101"/>
      <c r="C103" s="102"/>
      <c r="D103" s="103" t="s">
        <v>106</v>
      </c>
      <c r="E103" s="103"/>
      <c r="F103" s="103"/>
      <c r="G103" s="103"/>
      <c r="H103" s="103"/>
      <c r="I103" s="104"/>
      <c r="J103" s="103" t="s">
        <v>107</v>
      </c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5">
        <f>'10 - Osvětlení mezipater ...'!J30</f>
        <v>0</v>
      </c>
      <c r="AH103" s="104"/>
      <c r="AI103" s="104"/>
      <c r="AJ103" s="104"/>
      <c r="AK103" s="104"/>
      <c r="AL103" s="104"/>
      <c r="AM103" s="104"/>
      <c r="AN103" s="105">
        <f>SUM(AG103,AT103)</f>
        <v>0</v>
      </c>
      <c r="AO103" s="104"/>
      <c r="AP103" s="104"/>
      <c r="AQ103" s="106" t="s">
        <v>81</v>
      </c>
      <c r="AR103" s="101"/>
      <c r="AS103" s="107">
        <v>0</v>
      </c>
      <c r="AT103" s="108">
        <f>ROUND(SUM(AV103:AW103),2)</f>
        <v>0</v>
      </c>
      <c r="AU103" s="109">
        <f>'10 - Osvětlení mezipater ...'!P120</f>
        <v>0</v>
      </c>
      <c r="AV103" s="108">
        <f>'10 - Osvětlení mezipater ...'!J33</f>
        <v>0</v>
      </c>
      <c r="AW103" s="108">
        <f>'10 - Osvětlení mezipater ...'!J34</f>
        <v>0</v>
      </c>
      <c r="AX103" s="108">
        <f>'10 - Osvětlení mezipater ...'!J35</f>
        <v>0</v>
      </c>
      <c r="AY103" s="108">
        <f>'10 - Osvětlení mezipater ...'!J36</f>
        <v>0</v>
      </c>
      <c r="AZ103" s="108">
        <f>'10 - Osvětlení mezipater ...'!F33</f>
        <v>0</v>
      </c>
      <c r="BA103" s="108">
        <f>'10 - Osvětlení mezipater ...'!F34</f>
        <v>0</v>
      </c>
      <c r="BB103" s="108">
        <f>'10 - Osvětlení mezipater ...'!F35</f>
        <v>0</v>
      </c>
      <c r="BC103" s="108">
        <f>'10 - Osvětlení mezipater ...'!F36</f>
        <v>0</v>
      </c>
      <c r="BD103" s="110">
        <f>'10 - Osvětlení mezipater ...'!F37</f>
        <v>0</v>
      </c>
      <c r="BE103" s="7"/>
      <c r="BT103" s="111" t="s">
        <v>82</v>
      </c>
      <c r="BV103" s="111" t="s">
        <v>76</v>
      </c>
      <c r="BW103" s="111" t="s">
        <v>108</v>
      </c>
      <c r="BX103" s="111" t="s">
        <v>4</v>
      </c>
      <c r="CL103" s="111" t="s">
        <v>1</v>
      </c>
      <c r="CM103" s="111" t="s">
        <v>84</v>
      </c>
    </row>
    <row r="104" s="7" customFormat="1" ht="16.5" customHeight="1">
      <c r="A104" s="100" t="s">
        <v>78</v>
      </c>
      <c r="B104" s="101"/>
      <c r="C104" s="102"/>
      <c r="D104" s="103" t="s">
        <v>109</v>
      </c>
      <c r="E104" s="103"/>
      <c r="F104" s="103"/>
      <c r="G104" s="103"/>
      <c r="H104" s="103"/>
      <c r="I104" s="104"/>
      <c r="J104" s="103" t="s">
        <v>110</v>
      </c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5">
        <f>'11 - Osvětlení - stálé sv...'!J30</f>
        <v>0</v>
      </c>
      <c r="AH104" s="104"/>
      <c r="AI104" s="104"/>
      <c r="AJ104" s="104"/>
      <c r="AK104" s="104"/>
      <c r="AL104" s="104"/>
      <c r="AM104" s="104"/>
      <c r="AN104" s="105">
        <f>SUM(AG104,AT104)</f>
        <v>0</v>
      </c>
      <c r="AO104" s="104"/>
      <c r="AP104" s="104"/>
      <c r="AQ104" s="106" t="s">
        <v>81</v>
      </c>
      <c r="AR104" s="101"/>
      <c r="AS104" s="107">
        <v>0</v>
      </c>
      <c r="AT104" s="108">
        <f>ROUND(SUM(AV104:AW104),2)</f>
        <v>0</v>
      </c>
      <c r="AU104" s="109">
        <f>'11 - Osvětlení - stálé sv...'!P118</f>
        <v>0</v>
      </c>
      <c r="AV104" s="108">
        <f>'11 - Osvětlení - stálé sv...'!J33</f>
        <v>0</v>
      </c>
      <c r="AW104" s="108">
        <f>'11 - Osvětlení - stálé sv...'!J34</f>
        <v>0</v>
      </c>
      <c r="AX104" s="108">
        <f>'11 - Osvětlení - stálé sv...'!J35</f>
        <v>0</v>
      </c>
      <c r="AY104" s="108">
        <f>'11 - Osvětlení - stálé sv...'!J36</f>
        <v>0</v>
      </c>
      <c r="AZ104" s="108">
        <f>'11 - Osvětlení - stálé sv...'!F33</f>
        <v>0</v>
      </c>
      <c r="BA104" s="108">
        <f>'11 - Osvětlení - stálé sv...'!F34</f>
        <v>0</v>
      </c>
      <c r="BB104" s="108">
        <f>'11 - Osvětlení - stálé sv...'!F35</f>
        <v>0</v>
      </c>
      <c r="BC104" s="108">
        <f>'11 - Osvětlení - stálé sv...'!F36</f>
        <v>0</v>
      </c>
      <c r="BD104" s="110">
        <f>'11 - Osvětlení - stálé sv...'!F37</f>
        <v>0</v>
      </c>
      <c r="BE104" s="7"/>
      <c r="BT104" s="111" t="s">
        <v>82</v>
      </c>
      <c r="BV104" s="111" t="s">
        <v>76</v>
      </c>
      <c r="BW104" s="111" t="s">
        <v>111</v>
      </c>
      <c r="BX104" s="111" t="s">
        <v>4</v>
      </c>
      <c r="CL104" s="111" t="s">
        <v>1</v>
      </c>
      <c r="CM104" s="111" t="s">
        <v>84</v>
      </c>
    </row>
    <row r="105" s="7" customFormat="1" ht="16.5" customHeight="1">
      <c r="A105" s="100" t="s">
        <v>78</v>
      </c>
      <c r="B105" s="101"/>
      <c r="C105" s="102"/>
      <c r="D105" s="103" t="s">
        <v>112</v>
      </c>
      <c r="E105" s="103"/>
      <c r="F105" s="103"/>
      <c r="G105" s="103"/>
      <c r="H105" s="103"/>
      <c r="I105" s="104"/>
      <c r="J105" s="103" t="s">
        <v>113</v>
      </c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5">
        <f>'12 - Osvětlení vestibulu ...'!J30</f>
        <v>0</v>
      </c>
      <c r="AH105" s="104"/>
      <c r="AI105" s="104"/>
      <c r="AJ105" s="104"/>
      <c r="AK105" s="104"/>
      <c r="AL105" s="104"/>
      <c r="AM105" s="104"/>
      <c r="AN105" s="105">
        <f>SUM(AG105,AT105)</f>
        <v>0</v>
      </c>
      <c r="AO105" s="104"/>
      <c r="AP105" s="104"/>
      <c r="AQ105" s="106" t="s">
        <v>81</v>
      </c>
      <c r="AR105" s="101"/>
      <c r="AS105" s="107">
        <v>0</v>
      </c>
      <c r="AT105" s="108">
        <f>ROUND(SUM(AV105:AW105),2)</f>
        <v>0</v>
      </c>
      <c r="AU105" s="109">
        <f>'12 - Osvětlení vestibulu ...'!P120</f>
        <v>0</v>
      </c>
      <c r="AV105" s="108">
        <f>'12 - Osvětlení vestibulu ...'!J33</f>
        <v>0</v>
      </c>
      <c r="AW105" s="108">
        <f>'12 - Osvětlení vestibulu ...'!J34</f>
        <v>0</v>
      </c>
      <c r="AX105" s="108">
        <f>'12 - Osvětlení vestibulu ...'!J35</f>
        <v>0</v>
      </c>
      <c r="AY105" s="108">
        <f>'12 - Osvětlení vestibulu ...'!J36</f>
        <v>0</v>
      </c>
      <c r="AZ105" s="108">
        <f>'12 - Osvětlení vestibulu ...'!F33</f>
        <v>0</v>
      </c>
      <c r="BA105" s="108">
        <f>'12 - Osvětlení vestibulu ...'!F34</f>
        <v>0</v>
      </c>
      <c r="BB105" s="108">
        <f>'12 - Osvětlení vestibulu ...'!F35</f>
        <v>0</v>
      </c>
      <c r="BC105" s="108">
        <f>'12 - Osvětlení vestibulu ...'!F36</f>
        <v>0</v>
      </c>
      <c r="BD105" s="110">
        <f>'12 - Osvětlení vestibulu ...'!F37</f>
        <v>0</v>
      </c>
      <c r="BE105" s="7"/>
      <c r="BT105" s="111" t="s">
        <v>82</v>
      </c>
      <c r="BV105" s="111" t="s">
        <v>76</v>
      </c>
      <c r="BW105" s="111" t="s">
        <v>114</v>
      </c>
      <c r="BX105" s="111" t="s">
        <v>4</v>
      </c>
      <c r="CL105" s="111" t="s">
        <v>1</v>
      </c>
      <c r="CM105" s="111" t="s">
        <v>84</v>
      </c>
    </row>
    <row r="106" s="7" customFormat="1" ht="16.5" customHeight="1">
      <c r="A106" s="100" t="s">
        <v>78</v>
      </c>
      <c r="B106" s="101"/>
      <c r="C106" s="102"/>
      <c r="D106" s="103" t="s">
        <v>115</v>
      </c>
      <c r="E106" s="103"/>
      <c r="F106" s="103"/>
      <c r="G106" s="103"/>
      <c r="H106" s="103"/>
      <c r="I106" s="104"/>
      <c r="J106" s="103" t="s">
        <v>116</v>
      </c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5">
        <f>'13 - Nouzové osvětlení (1...'!J30</f>
        <v>0</v>
      </c>
      <c r="AH106" s="104"/>
      <c r="AI106" s="104"/>
      <c r="AJ106" s="104"/>
      <c r="AK106" s="104"/>
      <c r="AL106" s="104"/>
      <c r="AM106" s="104"/>
      <c r="AN106" s="105">
        <f>SUM(AG106,AT106)</f>
        <v>0</v>
      </c>
      <c r="AO106" s="104"/>
      <c r="AP106" s="104"/>
      <c r="AQ106" s="106" t="s">
        <v>81</v>
      </c>
      <c r="AR106" s="101"/>
      <c r="AS106" s="107">
        <v>0</v>
      </c>
      <c r="AT106" s="108">
        <f>ROUND(SUM(AV106:AW106),2)</f>
        <v>0</v>
      </c>
      <c r="AU106" s="109">
        <f>'13 - Nouzové osvětlení (1...'!P120</f>
        <v>0</v>
      </c>
      <c r="AV106" s="108">
        <f>'13 - Nouzové osvětlení (1...'!J33</f>
        <v>0</v>
      </c>
      <c r="AW106" s="108">
        <f>'13 - Nouzové osvětlení (1...'!J34</f>
        <v>0</v>
      </c>
      <c r="AX106" s="108">
        <f>'13 - Nouzové osvětlení (1...'!J35</f>
        <v>0</v>
      </c>
      <c r="AY106" s="108">
        <f>'13 - Nouzové osvětlení (1...'!J36</f>
        <v>0</v>
      </c>
      <c r="AZ106" s="108">
        <f>'13 - Nouzové osvětlení (1...'!F33</f>
        <v>0</v>
      </c>
      <c r="BA106" s="108">
        <f>'13 - Nouzové osvětlení (1...'!F34</f>
        <v>0</v>
      </c>
      <c r="BB106" s="108">
        <f>'13 - Nouzové osvětlení (1...'!F35</f>
        <v>0</v>
      </c>
      <c r="BC106" s="108">
        <f>'13 - Nouzové osvětlení (1...'!F36</f>
        <v>0</v>
      </c>
      <c r="BD106" s="110">
        <f>'13 - Nouzové osvětlení (1...'!F37</f>
        <v>0</v>
      </c>
      <c r="BE106" s="7"/>
      <c r="BT106" s="111" t="s">
        <v>82</v>
      </c>
      <c r="BV106" s="111" t="s">
        <v>76</v>
      </c>
      <c r="BW106" s="111" t="s">
        <v>117</v>
      </c>
      <c r="BX106" s="111" t="s">
        <v>4</v>
      </c>
      <c r="CL106" s="111" t="s">
        <v>1</v>
      </c>
      <c r="CM106" s="111" t="s">
        <v>84</v>
      </c>
    </row>
    <row r="107" s="7" customFormat="1" ht="16.5" customHeight="1">
      <c r="A107" s="100" t="s">
        <v>78</v>
      </c>
      <c r="B107" s="101"/>
      <c r="C107" s="102"/>
      <c r="D107" s="103" t="s">
        <v>118</v>
      </c>
      <c r="E107" s="103"/>
      <c r="F107" s="103"/>
      <c r="G107" s="103"/>
      <c r="H107" s="103"/>
      <c r="I107" s="104"/>
      <c r="J107" s="103" t="s">
        <v>119</v>
      </c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5">
        <f>'14 - Osvětlení strojovny ...'!J30</f>
        <v>0</v>
      </c>
      <c r="AH107" s="104"/>
      <c r="AI107" s="104"/>
      <c r="AJ107" s="104"/>
      <c r="AK107" s="104"/>
      <c r="AL107" s="104"/>
      <c r="AM107" s="104"/>
      <c r="AN107" s="105">
        <f>SUM(AG107,AT107)</f>
        <v>0</v>
      </c>
      <c r="AO107" s="104"/>
      <c r="AP107" s="104"/>
      <c r="AQ107" s="106" t="s">
        <v>81</v>
      </c>
      <c r="AR107" s="101"/>
      <c r="AS107" s="107">
        <v>0</v>
      </c>
      <c r="AT107" s="108">
        <f>ROUND(SUM(AV107:AW107),2)</f>
        <v>0</v>
      </c>
      <c r="AU107" s="109">
        <f>'14 - Osvětlení strojovny ...'!P118</f>
        <v>0</v>
      </c>
      <c r="AV107" s="108">
        <f>'14 - Osvětlení strojovny ...'!J33</f>
        <v>0</v>
      </c>
      <c r="AW107" s="108">
        <f>'14 - Osvětlení strojovny ...'!J34</f>
        <v>0</v>
      </c>
      <c r="AX107" s="108">
        <f>'14 - Osvětlení strojovny ...'!J35</f>
        <v>0</v>
      </c>
      <c r="AY107" s="108">
        <f>'14 - Osvětlení strojovny ...'!J36</f>
        <v>0</v>
      </c>
      <c r="AZ107" s="108">
        <f>'14 - Osvětlení strojovny ...'!F33</f>
        <v>0</v>
      </c>
      <c r="BA107" s="108">
        <f>'14 - Osvětlení strojovny ...'!F34</f>
        <v>0</v>
      </c>
      <c r="BB107" s="108">
        <f>'14 - Osvětlení strojovny ...'!F35</f>
        <v>0</v>
      </c>
      <c r="BC107" s="108">
        <f>'14 - Osvětlení strojovny ...'!F36</f>
        <v>0</v>
      </c>
      <c r="BD107" s="110">
        <f>'14 - Osvětlení strojovny ...'!F37</f>
        <v>0</v>
      </c>
      <c r="BE107" s="7"/>
      <c r="BT107" s="111" t="s">
        <v>82</v>
      </c>
      <c r="BV107" s="111" t="s">
        <v>76</v>
      </c>
      <c r="BW107" s="111" t="s">
        <v>120</v>
      </c>
      <c r="BX107" s="111" t="s">
        <v>4</v>
      </c>
      <c r="CL107" s="111" t="s">
        <v>1</v>
      </c>
      <c r="CM107" s="111" t="s">
        <v>84</v>
      </c>
    </row>
    <row r="108" s="7" customFormat="1" ht="16.5" customHeight="1">
      <c r="A108" s="100" t="s">
        <v>78</v>
      </c>
      <c r="B108" s="101"/>
      <c r="C108" s="102"/>
      <c r="D108" s="103" t="s">
        <v>8</v>
      </c>
      <c r="E108" s="103"/>
      <c r="F108" s="103"/>
      <c r="G108" s="103"/>
      <c r="H108" s="103"/>
      <c r="I108" s="104"/>
      <c r="J108" s="103" t="s">
        <v>121</v>
      </c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5">
        <f>'15 - Osvětlení suterénu 1.PP'!J30</f>
        <v>0</v>
      </c>
      <c r="AH108" s="104"/>
      <c r="AI108" s="104"/>
      <c r="AJ108" s="104"/>
      <c r="AK108" s="104"/>
      <c r="AL108" s="104"/>
      <c r="AM108" s="104"/>
      <c r="AN108" s="105">
        <f>SUM(AG108,AT108)</f>
        <v>0</v>
      </c>
      <c r="AO108" s="104"/>
      <c r="AP108" s="104"/>
      <c r="AQ108" s="106" t="s">
        <v>81</v>
      </c>
      <c r="AR108" s="101"/>
      <c r="AS108" s="107">
        <v>0</v>
      </c>
      <c r="AT108" s="108">
        <f>ROUND(SUM(AV108:AW108),2)</f>
        <v>0</v>
      </c>
      <c r="AU108" s="109">
        <f>'15 - Osvětlení suterénu 1.PP'!P118</f>
        <v>0</v>
      </c>
      <c r="AV108" s="108">
        <f>'15 - Osvětlení suterénu 1.PP'!J33</f>
        <v>0</v>
      </c>
      <c r="AW108" s="108">
        <f>'15 - Osvětlení suterénu 1.PP'!J34</f>
        <v>0</v>
      </c>
      <c r="AX108" s="108">
        <f>'15 - Osvětlení suterénu 1.PP'!J35</f>
        <v>0</v>
      </c>
      <c r="AY108" s="108">
        <f>'15 - Osvětlení suterénu 1.PP'!J36</f>
        <v>0</v>
      </c>
      <c r="AZ108" s="108">
        <f>'15 - Osvětlení suterénu 1.PP'!F33</f>
        <v>0</v>
      </c>
      <c r="BA108" s="108">
        <f>'15 - Osvětlení suterénu 1.PP'!F34</f>
        <v>0</v>
      </c>
      <c r="BB108" s="108">
        <f>'15 - Osvětlení suterénu 1.PP'!F35</f>
        <v>0</v>
      </c>
      <c r="BC108" s="108">
        <f>'15 - Osvětlení suterénu 1.PP'!F36</f>
        <v>0</v>
      </c>
      <c r="BD108" s="110">
        <f>'15 - Osvětlení suterénu 1.PP'!F37</f>
        <v>0</v>
      </c>
      <c r="BE108" s="7"/>
      <c r="BT108" s="111" t="s">
        <v>82</v>
      </c>
      <c r="BV108" s="111" t="s">
        <v>76</v>
      </c>
      <c r="BW108" s="111" t="s">
        <v>122</v>
      </c>
      <c r="BX108" s="111" t="s">
        <v>4</v>
      </c>
      <c r="CL108" s="111" t="s">
        <v>1</v>
      </c>
      <c r="CM108" s="111" t="s">
        <v>84</v>
      </c>
    </row>
    <row r="109" s="7" customFormat="1" ht="16.5" customHeight="1">
      <c r="A109" s="100" t="s">
        <v>78</v>
      </c>
      <c r="B109" s="101"/>
      <c r="C109" s="102"/>
      <c r="D109" s="103" t="s">
        <v>123</v>
      </c>
      <c r="E109" s="103"/>
      <c r="F109" s="103"/>
      <c r="G109" s="103"/>
      <c r="H109" s="103"/>
      <c r="I109" s="104"/>
      <c r="J109" s="103" t="s">
        <v>124</v>
      </c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5">
        <f>'16 - Oprava systému DT (h...'!J30</f>
        <v>0</v>
      </c>
      <c r="AH109" s="104"/>
      <c r="AI109" s="104"/>
      <c r="AJ109" s="104"/>
      <c r="AK109" s="104"/>
      <c r="AL109" s="104"/>
      <c r="AM109" s="104"/>
      <c r="AN109" s="105">
        <f>SUM(AG109,AT109)</f>
        <v>0</v>
      </c>
      <c r="AO109" s="104"/>
      <c r="AP109" s="104"/>
      <c r="AQ109" s="106" t="s">
        <v>81</v>
      </c>
      <c r="AR109" s="101"/>
      <c r="AS109" s="107">
        <v>0</v>
      </c>
      <c r="AT109" s="108">
        <f>ROUND(SUM(AV109:AW109),2)</f>
        <v>0</v>
      </c>
      <c r="AU109" s="109">
        <f>'16 - Oprava systému DT (h...'!P121</f>
        <v>0</v>
      </c>
      <c r="AV109" s="108">
        <f>'16 - Oprava systému DT (h...'!J33</f>
        <v>0</v>
      </c>
      <c r="AW109" s="108">
        <f>'16 - Oprava systému DT (h...'!J34</f>
        <v>0</v>
      </c>
      <c r="AX109" s="108">
        <f>'16 - Oprava systému DT (h...'!J35</f>
        <v>0</v>
      </c>
      <c r="AY109" s="108">
        <f>'16 - Oprava systému DT (h...'!J36</f>
        <v>0</v>
      </c>
      <c r="AZ109" s="108">
        <f>'16 - Oprava systému DT (h...'!F33</f>
        <v>0</v>
      </c>
      <c r="BA109" s="108">
        <f>'16 - Oprava systému DT (h...'!F34</f>
        <v>0</v>
      </c>
      <c r="BB109" s="108">
        <f>'16 - Oprava systému DT (h...'!F35</f>
        <v>0</v>
      </c>
      <c r="BC109" s="108">
        <f>'16 - Oprava systému DT (h...'!F36</f>
        <v>0</v>
      </c>
      <c r="BD109" s="110">
        <f>'16 - Oprava systému DT (h...'!F37</f>
        <v>0</v>
      </c>
      <c r="BE109" s="7"/>
      <c r="BT109" s="111" t="s">
        <v>82</v>
      </c>
      <c r="BV109" s="111" t="s">
        <v>76</v>
      </c>
      <c r="BW109" s="111" t="s">
        <v>125</v>
      </c>
      <c r="BX109" s="111" t="s">
        <v>4</v>
      </c>
      <c r="CL109" s="111" t="s">
        <v>1</v>
      </c>
      <c r="CM109" s="111" t="s">
        <v>84</v>
      </c>
    </row>
    <row r="110" s="7" customFormat="1" ht="16.5" customHeight="1">
      <c r="A110" s="100" t="s">
        <v>78</v>
      </c>
      <c r="B110" s="101"/>
      <c r="C110" s="102"/>
      <c r="D110" s="103" t="s">
        <v>126</v>
      </c>
      <c r="E110" s="103"/>
      <c r="F110" s="103"/>
      <c r="G110" s="103"/>
      <c r="H110" s="103"/>
      <c r="I110" s="104"/>
      <c r="J110" s="103" t="s">
        <v>127</v>
      </c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5">
        <f>'17 - Přívodní vedení do b...'!J30</f>
        <v>0</v>
      </c>
      <c r="AH110" s="104"/>
      <c r="AI110" s="104"/>
      <c r="AJ110" s="104"/>
      <c r="AK110" s="104"/>
      <c r="AL110" s="104"/>
      <c r="AM110" s="104"/>
      <c r="AN110" s="105">
        <f>SUM(AG110,AT110)</f>
        <v>0</v>
      </c>
      <c r="AO110" s="104"/>
      <c r="AP110" s="104"/>
      <c r="AQ110" s="106" t="s">
        <v>81</v>
      </c>
      <c r="AR110" s="101"/>
      <c r="AS110" s="107">
        <v>0</v>
      </c>
      <c r="AT110" s="108">
        <f>ROUND(SUM(AV110:AW110),2)</f>
        <v>0</v>
      </c>
      <c r="AU110" s="109">
        <f>'17 - Přívodní vedení do b...'!P120</f>
        <v>0</v>
      </c>
      <c r="AV110" s="108">
        <f>'17 - Přívodní vedení do b...'!J33</f>
        <v>0</v>
      </c>
      <c r="AW110" s="108">
        <f>'17 - Přívodní vedení do b...'!J34</f>
        <v>0</v>
      </c>
      <c r="AX110" s="108">
        <f>'17 - Přívodní vedení do b...'!J35</f>
        <v>0</v>
      </c>
      <c r="AY110" s="108">
        <f>'17 - Přívodní vedení do b...'!J36</f>
        <v>0</v>
      </c>
      <c r="AZ110" s="108">
        <f>'17 - Přívodní vedení do b...'!F33</f>
        <v>0</v>
      </c>
      <c r="BA110" s="108">
        <f>'17 - Přívodní vedení do b...'!F34</f>
        <v>0</v>
      </c>
      <c r="BB110" s="108">
        <f>'17 - Přívodní vedení do b...'!F35</f>
        <v>0</v>
      </c>
      <c r="BC110" s="108">
        <f>'17 - Přívodní vedení do b...'!F36</f>
        <v>0</v>
      </c>
      <c r="BD110" s="110">
        <f>'17 - Přívodní vedení do b...'!F37</f>
        <v>0</v>
      </c>
      <c r="BE110" s="7"/>
      <c r="BT110" s="111" t="s">
        <v>82</v>
      </c>
      <c r="BV110" s="111" t="s">
        <v>76</v>
      </c>
      <c r="BW110" s="111" t="s">
        <v>128</v>
      </c>
      <c r="BX110" s="111" t="s">
        <v>4</v>
      </c>
      <c r="CL110" s="111" t="s">
        <v>1</v>
      </c>
      <c r="CM110" s="111" t="s">
        <v>84</v>
      </c>
    </row>
    <row r="111" s="7" customFormat="1" ht="16.5" customHeight="1">
      <c r="A111" s="100" t="s">
        <v>78</v>
      </c>
      <c r="B111" s="101"/>
      <c r="C111" s="102"/>
      <c r="D111" s="103" t="s">
        <v>129</v>
      </c>
      <c r="E111" s="103"/>
      <c r="F111" s="103"/>
      <c r="G111" s="103"/>
      <c r="H111" s="103"/>
      <c r="I111" s="104"/>
      <c r="J111" s="103" t="s">
        <v>130</v>
      </c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5">
        <f>'18 - Dokončovací práce, o...'!J30</f>
        <v>0</v>
      </c>
      <c r="AH111" s="104"/>
      <c r="AI111" s="104"/>
      <c r="AJ111" s="104"/>
      <c r="AK111" s="104"/>
      <c r="AL111" s="104"/>
      <c r="AM111" s="104"/>
      <c r="AN111" s="105">
        <f>SUM(AG111,AT111)</f>
        <v>0</v>
      </c>
      <c r="AO111" s="104"/>
      <c r="AP111" s="104"/>
      <c r="AQ111" s="106" t="s">
        <v>81</v>
      </c>
      <c r="AR111" s="101"/>
      <c r="AS111" s="107">
        <v>0</v>
      </c>
      <c r="AT111" s="108">
        <f>ROUND(SUM(AV111:AW111),2)</f>
        <v>0</v>
      </c>
      <c r="AU111" s="109">
        <f>'18 - Dokončovací práce, o...'!P122</f>
        <v>0</v>
      </c>
      <c r="AV111" s="108">
        <f>'18 - Dokončovací práce, o...'!J33</f>
        <v>0</v>
      </c>
      <c r="AW111" s="108">
        <f>'18 - Dokončovací práce, o...'!J34</f>
        <v>0</v>
      </c>
      <c r="AX111" s="108">
        <f>'18 - Dokončovací práce, o...'!J35</f>
        <v>0</v>
      </c>
      <c r="AY111" s="108">
        <f>'18 - Dokončovací práce, o...'!J36</f>
        <v>0</v>
      </c>
      <c r="AZ111" s="108">
        <f>'18 - Dokončovací práce, o...'!F33</f>
        <v>0</v>
      </c>
      <c r="BA111" s="108">
        <f>'18 - Dokončovací práce, o...'!F34</f>
        <v>0</v>
      </c>
      <c r="BB111" s="108">
        <f>'18 - Dokončovací práce, o...'!F35</f>
        <v>0</v>
      </c>
      <c r="BC111" s="108">
        <f>'18 - Dokončovací práce, o...'!F36</f>
        <v>0</v>
      </c>
      <c r="BD111" s="110">
        <f>'18 - Dokončovací práce, o...'!F37</f>
        <v>0</v>
      </c>
      <c r="BE111" s="7"/>
      <c r="BT111" s="111" t="s">
        <v>82</v>
      </c>
      <c r="BV111" s="111" t="s">
        <v>76</v>
      </c>
      <c r="BW111" s="111" t="s">
        <v>131</v>
      </c>
      <c r="BX111" s="111" t="s">
        <v>4</v>
      </c>
      <c r="CL111" s="111" t="s">
        <v>1</v>
      </c>
      <c r="CM111" s="111" t="s">
        <v>84</v>
      </c>
    </row>
    <row r="112" s="7" customFormat="1" ht="16.5" customHeight="1">
      <c r="A112" s="100" t="s">
        <v>78</v>
      </c>
      <c r="B112" s="101"/>
      <c r="C112" s="102"/>
      <c r="D112" s="103" t="s">
        <v>132</v>
      </c>
      <c r="E112" s="103"/>
      <c r="F112" s="103"/>
      <c r="G112" s="103"/>
      <c r="H112" s="103"/>
      <c r="I112" s="104"/>
      <c r="J112" s="103" t="s">
        <v>133</v>
      </c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5">
        <f>'19 - Demontáže'!J30</f>
        <v>0</v>
      </c>
      <c r="AH112" s="104"/>
      <c r="AI112" s="104"/>
      <c r="AJ112" s="104"/>
      <c r="AK112" s="104"/>
      <c r="AL112" s="104"/>
      <c r="AM112" s="104"/>
      <c r="AN112" s="105">
        <f>SUM(AG112,AT112)</f>
        <v>0</v>
      </c>
      <c r="AO112" s="104"/>
      <c r="AP112" s="104"/>
      <c r="AQ112" s="106" t="s">
        <v>81</v>
      </c>
      <c r="AR112" s="101"/>
      <c r="AS112" s="112">
        <v>0</v>
      </c>
      <c r="AT112" s="113">
        <f>ROUND(SUM(AV112:AW112),2)</f>
        <v>0</v>
      </c>
      <c r="AU112" s="114">
        <f>'19 - Demontáže'!P120</f>
        <v>0</v>
      </c>
      <c r="AV112" s="113">
        <f>'19 - Demontáže'!J33</f>
        <v>0</v>
      </c>
      <c r="AW112" s="113">
        <f>'19 - Demontáže'!J34</f>
        <v>0</v>
      </c>
      <c r="AX112" s="113">
        <f>'19 - Demontáže'!J35</f>
        <v>0</v>
      </c>
      <c r="AY112" s="113">
        <f>'19 - Demontáže'!J36</f>
        <v>0</v>
      </c>
      <c r="AZ112" s="113">
        <f>'19 - Demontáže'!F33</f>
        <v>0</v>
      </c>
      <c r="BA112" s="113">
        <f>'19 - Demontáže'!F34</f>
        <v>0</v>
      </c>
      <c r="BB112" s="113">
        <f>'19 - Demontáže'!F35</f>
        <v>0</v>
      </c>
      <c r="BC112" s="113">
        <f>'19 - Demontáže'!F36</f>
        <v>0</v>
      </c>
      <c r="BD112" s="115">
        <f>'19 - Demontáže'!F37</f>
        <v>0</v>
      </c>
      <c r="BE112" s="7"/>
      <c r="BT112" s="111" t="s">
        <v>82</v>
      </c>
      <c r="BV112" s="111" t="s">
        <v>76</v>
      </c>
      <c r="BW112" s="111" t="s">
        <v>134</v>
      </c>
      <c r="BX112" s="111" t="s">
        <v>4</v>
      </c>
      <c r="CL112" s="111" t="s">
        <v>1</v>
      </c>
      <c r="CM112" s="111" t="s">
        <v>84</v>
      </c>
    </row>
    <row r="113" s="2" customFormat="1" ht="30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5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</row>
    <row r="114" s="2" customFormat="1" ht="6.96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57"/>
      <c r="AR114" s="35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</row>
  </sheetData>
  <mergeCells count="110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</mergeCells>
  <hyperlinks>
    <hyperlink ref="A95" location="'01 - Elektroinstalace'!C2" display="/"/>
    <hyperlink ref="A96" location="'02 - Rozvaděč RE 0'!C2" display="/"/>
    <hyperlink ref="A97" location="'03 - Rozvaděč RE 1'!C2" display="/"/>
    <hyperlink ref="A98" location="'04 - Rozvaděč RE 2,3,4,5,...'!C2" display="/"/>
    <hyperlink ref="A99" location="'05 - Rozvaděč VK-43'!C2" display="/"/>
    <hyperlink ref="A100" location="'06 - Rozvaděč ROPP 1'!C2" display="/"/>
    <hyperlink ref="A101" location="'08 - Rozvaděč RV'!C2" display="/"/>
    <hyperlink ref="A102" location="'09 - Osvětlení před byty'!C2" display="/"/>
    <hyperlink ref="A103" location="'10 - Osvětlení mezipater ...'!C2" display="/"/>
    <hyperlink ref="A104" location="'11 - Osvětlení - stálé sv...'!C2" display="/"/>
    <hyperlink ref="A105" location="'12 - Osvětlení vestibulu ...'!C2" display="/"/>
    <hyperlink ref="A106" location="'13 - Nouzové osvětlení (1...'!C2" display="/"/>
    <hyperlink ref="A107" location="'14 - Osvětlení strojovny ...'!C2" display="/"/>
    <hyperlink ref="A108" location="'15 - Osvětlení suterénu 1.PP'!C2" display="/"/>
    <hyperlink ref="A109" location="'16 - Oprava systému DT (h...'!C2" display="/"/>
    <hyperlink ref="A110" location="'17 - Přívodní vedení do b...'!C2" display="/"/>
    <hyperlink ref="A111" location="'18 - Dokončovací práce, o...'!C2" display="/"/>
    <hyperlink ref="A112" location="'19 - Demontáž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530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ROUND((SUM(BE120:BE149)),  2)</f>
        <v>0</v>
      </c>
      <c r="G33" s="34"/>
      <c r="H33" s="34"/>
      <c r="I33" s="124">
        <v>0.20999999999999999</v>
      </c>
      <c r="J33" s="123">
        <f>ROUND(((SUM(BE120:BE149))*I33),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ROUND((SUM(BF120:BF149)),  2)</f>
        <v>0</v>
      </c>
      <c r="G34" s="34"/>
      <c r="H34" s="34"/>
      <c r="I34" s="124">
        <v>0.14999999999999999</v>
      </c>
      <c r="J34" s="123">
        <f>ROUND(((SUM(BF120:BF149))*I34),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ROUND((SUM(BG120:BG149)),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ROUND((SUM(BH120:BH149)),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ROUND((SUM(BI120:BI149)),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10 - Osvětlení mezipater a zadního vstupu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145</v>
      </c>
      <c r="E99" s="138"/>
      <c r="F99" s="138"/>
      <c r="G99" s="138"/>
      <c r="H99" s="138"/>
      <c r="I99" s="138"/>
      <c r="J99" s="139">
        <f>J138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474</v>
      </c>
      <c r="E100" s="142"/>
      <c r="F100" s="142"/>
      <c r="G100" s="142"/>
      <c r="H100" s="142"/>
      <c r="I100" s="142"/>
      <c r="J100" s="143">
        <f>J139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148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 Bělský les - BD, ul. Vaňkova 52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136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10 - Osvětlení mezipater a zadního vstupu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18. 4. 2023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149</v>
      </c>
      <c r="D119" s="147" t="s">
        <v>59</v>
      </c>
      <c r="E119" s="147" t="s">
        <v>55</v>
      </c>
      <c r="F119" s="147" t="s">
        <v>56</v>
      </c>
      <c r="G119" s="147" t="s">
        <v>150</v>
      </c>
      <c r="H119" s="147" t="s">
        <v>151</v>
      </c>
      <c r="I119" s="147" t="s">
        <v>152</v>
      </c>
      <c r="J119" s="148" t="s">
        <v>140</v>
      </c>
      <c r="K119" s="149" t="s">
        <v>153</v>
      </c>
      <c r="L119" s="150"/>
      <c r="M119" s="82" t="s">
        <v>1</v>
      </c>
      <c r="N119" s="83" t="s">
        <v>38</v>
      </c>
      <c r="O119" s="83" t="s">
        <v>154</v>
      </c>
      <c r="P119" s="83" t="s">
        <v>155</v>
      </c>
      <c r="Q119" s="83" t="s">
        <v>156</v>
      </c>
      <c r="R119" s="83" t="s">
        <v>157</v>
      </c>
      <c r="S119" s="83" t="s">
        <v>158</v>
      </c>
      <c r="T119" s="84" t="s">
        <v>159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160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P121+P138</f>
        <v>0</v>
      </c>
      <c r="Q120" s="86"/>
      <c r="R120" s="152">
        <f>R121+R138</f>
        <v>0.138515</v>
      </c>
      <c r="S120" s="86"/>
      <c r="T120" s="153">
        <f>T121+T138</f>
        <v>0.47306000000000004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73</v>
      </c>
      <c r="AU120" s="15" t="s">
        <v>142</v>
      </c>
      <c r="BK120" s="154">
        <f>BK121+BK138</f>
        <v>0</v>
      </c>
    </row>
    <row r="121" s="12" customFormat="1" ht="25.92" customHeight="1">
      <c r="A121" s="12"/>
      <c r="B121" s="155"/>
      <c r="C121" s="12"/>
      <c r="D121" s="156" t="s">
        <v>73</v>
      </c>
      <c r="E121" s="157" t="s">
        <v>161</v>
      </c>
      <c r="F121" s="157" t="s">
        <v>162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0.022935000000000004</v>
      </c>
      <c r="S121" s="161"/>
      <c r="T121" s="163">
        <f>T122</f>
        <v>6.0000000000000008E-05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84</v>
      </c>
      <c r="AT121" s="164" t="s">
        <v>73</v>
      </c>
      <c r="AU121" s="164" t="s">
        <v>74</v>
      </c>
      <c r="AY121" s="156" t="s">
        <v>163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73</v>
      </c>
      <c r="E122" s="166" t="s">
        <v>164</v>
      </c>
      <c r="F122" s="166" t="s">
        <v>165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SUM(P123:P137)</f>
        <v>0</v>
      </c>
      <c r="Q122" s="161"/>
      <c r="R122" s="162">
        <f>SUM(R123:R137)</f>
        <v>0.022935000000000004</v>
      </c>
      <c r="S122" s="161"/>
      <c r="T122" s="163">
        <f>SUM(T123:T137)</f>
        <v>6.0000000000000008E-05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84</v>
      </c>
      <c r="AT122" s="164" t="s">
        <v>73</v>
      </c>
      <c r="AU122" s="164" t="s">
        <v>82</v>
      </c>
      <c r="AY122" s="156" t="s">
        <v>163</v>
      </c>
      <c r="BK122" s="165">
        <f>SUM(BK123:BK137)</f>
        <v>0</v>
      </c>
    </row>
    <row r="123" s="2" customFormat="1" ht="24.15" customHeight="1">
      <c r="A123" s="34"/>
      <c r="B123" s="168"/>
      <c r="C123" s="169" t="s">
        <v>414</v>
      </c>
      <c r="D123" s="169" t="s">
        <v>167</v>
      </c>
      <c r="E123" s="170" t="s">
        <v>467</v>
      </c>
      <c r="F123" s="171" t="s">
        <v>468</v>
      </c>
      <c r="G123" s="172" t="s">
        <v>170</v>
      </c>
      <c r="H123" s="173">
        <v>14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123</v>
      </c>
      <c r="AT123" s="181" t="s">
        <v>167</v>
      </c>
      <c r="AU123" s="181" t="s">
        <v>84</v>
      </c>
      <c r="AY123" s="15" t="s">
        <v>163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82</v>
      </c>
      <c r="BK123" s="182">
        <f>ROUND(I123*H123,2)</f>
        <v>0</v>
      </c>
      <c r="BL123" s="15" t="s">
        <v>123</v>
      </c>
      <c r="BM123" s="181" t="s">
        <v>531</v>
      </c>
    </row>
    <row r="124" s="2" customFormat="1" ht="16.5" customHeight="1">
      <c r="A124" s="34"/>
      <c r="B124" s="168"/>
      <c r="C124" s="183" t="s">
        <v>418</v>
      </c>
      <c r="D124" s="183" t="s">
        <v>173</v>
      </c>
      <c r="E124" s="184" t="s">
        <v>532</v>
      </c>
      <c r="F124" s="185" t="s">
        <v>533</v>
      </c>
      <c r="G124" s="186" t="s">
        <v>170</v>
      </c>
      <c r="H124" s="187">
        <v>14.699999999999999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0.00021000000000000001</v>
      </c>
      <c r="R124" s="179">
        <f>Q124*H124</f>
        <v>0.0030869999999999999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176</v>
      </c>
      <c r="AT124" s="181" t="s">
        <v>173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534</v>
      </c>
    </row>
    <row r="125" s="2" customFormat="1" ht="16.5" customHeight="1">
      <c r="A125" s="34"/>
      <c r="B125" s="168"/>
      <c r="C125" s="169" t="s">
        <v>82</v>
      </c>
      <c r="D125" s="169" t="s">
        <v>167</v>
      </c>
      <c r="E125" s="170" t="s">
        <v>475</v>
      </c>
      <c r="F125" s="171" t="s">
        <v>476</v>
      </c>
      <c r="G125" s="172" t="s">
        <v>229</v>
      </c>
      <c r="H125" s="173">
        <v>9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123</v>
      </c>
      <c r="AT125" s="181" t="s">
        <v>167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535</v>
      </c>
    </row>
    <row r="126" s="2" customFormat="1" ht="24.15" customHeight="1">
      <c r="A126" s="34"/>
      <c r="B126" s="168"/>
      <c r="C126" s="183" t="s">
        <v>84</v>
      </c>
      <c r="D126" s="183" t="s">
        <v>173</v>
      </c>
      <c r="E126" s="184" t="s">
        <v>478</v>
      </c>
      <c r="F126" s="185" t="s">
        <v>479</v>
      </c>
      <c r="G126" s="186" t="s">
        <v>229</v>
      </c>
      <c r="H126" s="187">
        <v>9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39</v>
      </c>
      <c r="O126" s="73"/>
      <c r="P126" s="179">
        <f>O126*H126</f>
        <v>0</v>
      </c>
      <c r="Q126" s="179">
        <v>9.0000000000000006E-05</v>
      </c>
      <c r="R126" s="179">
        <f>Q126*H126</f>
        <v>0.00081000000000000006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176</v>
      </c>
      <c r="AT126" s="181" t="s">
        <v>173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536</v>
      </c>
    </row>
    <row r="127" s="2" customFormat="1" ht="24.15" customHeight="1">
      <c r="A127" s="34"/>
      <c r="B127" s="168"/>
      <c r="C127" s="169" t="s">
        <v>226</v>
      </c>
      <c r="D127" s="169" t="s">
        <v>167</v>
      </c>
      <c r="E127" s="170" t="s">
        <v>481</v>
      </c>
      <c r="F127" s="171" t="s">
        <v>482</v>
      </c>
      <c r="G127" s="172" t="s">
        <v>229</v>
      </c>
      <c r="H127" s="173">
        <v>2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123</v>
      </c>
      <c r="AT127" s="181" t="s">
        <v>167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537</v>
      </c>
    </row>
    <row r="128" s="2" customFormat="1" ht="16.5" customHeight="1">
      <c r="A128" s="34"/>
      <c r="B128" s="168"/>
      <c r="C128" s="183" t="s">
        <v>231</v>
      </c>
      <c r="D128" s="183" t="s">
        <v>173</v>
      </c>
      <c r="E128" s="184" t="s">
        <v>484</v>
      </c>
      <c r="F128" s="185" t="s">
        <v>485</v>
      </c>
      <c r="G128" s="186" t="s">
        <v>229</v>
      </c>
      <c r="H128" s="187">
        <v>2</v>
      </c>
      <c r="I128" s="188"/>
      <c r="J128" s="189">
        <f>ROUND(I128*H128,2)</f>
        <v>0</v>
      </c>
      <c r="K128" s="190"/>
      <c r="L128" s="191"/>
      <c r="M128" s="192" t="s">
        <v>1</v>
      </c>
      <c r="N128" s="193" t="s">
        <v>39</v>
      </c>
      <c r="O128" s="73"/>
      <c r="P128" s="179">
        <f>O128*H128</f>
        <v>0</v>
      </c>
      <c r="Q128" s="179">
        <v>9.0000000000000006E-05</v>
      </c>
      <c r="R128" s="179">
        <f>Q128*H128</f>
        <v>0.00018000000000000001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176</v>
      </c>
      <c r="AT128" s="181" t="s">
        <v>173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538</v>
      </c>
    </row>
    <row r="129" s="2" customFormat="1" ht="24.15" customHeight="1">
      <c r="A129" s="34"/>
      <c r="B129" s="168"/>
      <c r="C129" s="169" t="s">
        <v>284</v>
      </c>
      <c r="D129" s="169" t="s">
        <v>167</v>
      </c>
      <c r="E129" s="170" t="s">
        <v>487</v>
      </c>
      <c r="F129" s="171" t="s">
        <v>488</v>
      </c>
      <c r="G129" s="172" t="s">
        <v>229</v>
      </c>
      <c r="H129" s="173">
        <v>2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123</v>
      </c>
      <c r="AT129" s="181" t="s">
        <v>167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539</v>
      </c>
    </row>
    <row r="130" s="2" customFormat="1" ht="24.15" customHeight="1">
      <c r="A130" s="34"/>
      <c r="B130" s="168"/>
      <c r="C130" s="169" t="s">
        <v>288</v>
      </c>
      <c r="D130" s="169" t="s">
        <v>167</v>
      </c>
      <c r="E130" s="170" t="s">
        <v>204</v>
      </c>
      <c r="F130" s="171" t="s">
        <v>205</v>
      </c>
      <c r="G130" s="172" t="s">
        <v>170</v>
      </c>
      <c r="H130" s="173">
        <v>66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123</v>
      </c>
      <c r="AT130" s="181" t="s">
        <v>167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123</v>
      </c>
      <c r="BM130" s="181" t="s">
        <v>540</v>
      </c>
    </row>
    <row r="131" s="2" customFormat="1" ht="24.15" customHeight="1">
      <c r="A131" s="34"/>
      <c r="B131" s="168"/>
      <c r="C131" s="183" t="s">
        <v>261</v>
      </c>
      <c r="D131" s="183" t="s">
        <v>173</v>
      </c>
      <c r="E131" s="184" t="s">
        <v>491</v>
      </c>
      <c r="F131" s="185" t="s">
        <v>492</v>
      </c>
      <c r="G131" s="186" t="s">
        <v>170</v>
      </c>
      <c r="H131" s="187">
        <v>75.900000000000006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0.00012</v>
      </c>
      <c r="R131" s="179">
        <f>Q131*H131</f>
        <v>0.0091080000000000015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176</v>
      </c>
      <c r="AT131" s="181" t="s">
        <v>173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123</v>
      </c>
      <c r="BM131" s="181" t="s">
        <v>541</v>
      </c>
    </row>
    <row r="132" s="2" customFormat="1" ht="16.5" customHeight="1">
      <c r="A132" s="34"/>
      <c r="B132" s="168"/>
      <c r="C132" s="169" t="s">
        <v>265</v>
      </c>
      <c r="D132" s="169" t="s">
        <v>167</v>
      </c>
      <c r="E132" s="170" t="s">
        <v>494</v>
      </c>
      <c r="F132" s="171" t="s">
        <v>495</v>
      </c>
      <c r="G132" s="172" t="s">
        <v>229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4.0000000000000003E-05</v>
      </c>
      <c r="T132" s="180">
        <f>S132*H132</f>
        <v>4.0000000000000003E-05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123</v>
      </c>
      <c r="AT132" s="181" t="s">
        <v>167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123</v>
      </c>
      <c r="BM132" s="181" t="s">
        <v>542</v>
      </c>
    </row>
    <row r="133" s="2" customFormat="1" ht="24.15" customHeight="1">
      <c r="A133" s="34"/>
      <c r="B133" s="168"/>
      <c r="C133" s="169" t="s">
        <v>178</v>
      </c>
      <c r="D133" s="169" t="s">
        <v>167</v>
      </c>
      <c r="E133" s="170" t="s">
        <v>497</v>
      </c>
      <c r="F133" s="171" t="s">
        <v>498</v>
      </c>
      <c r="G133" s="172" t="s">
        <v>229</v>
      </c>
      <c r="H133" s="173">
        <v>2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1.0000000000000001E-05</v>
      </c>
      <c r="T133" s="180">
        <f>S133*H133</f>
        <v>2.0000000000000002E-05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123</v>
      </c>
      <c r="AT133" s="181" t="s">
        <v>167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123</v>
      </c>
      <c r="BM133" s="181" t="s">
        <v>543</v>
      </c>
    </row>
    <row r="134" s="2" customFormat="1" ht="24.15" customHeight="1">
      <c r="A134" s="34"/>
      <c r="B134" s="168"/>
      <c r="C134" s="169" t="s">
        <v>106</v>
      </c>
      <c r="D134" s="169" t="s">
        <v>167</v>
      </c>
      <c r="E134" s="170" t="s">
        <v>500</v>
      </c>
      <c r="F134" s="171" t="s">
        <v>501</v>
      </c>
      <c r="G134" s="172" t="s">
        <v>229</v>
      </c>
      <c r="H134" s="173">
        <v>9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123</v>
      </c>
      <c r="AT134" s="181" t="s">
        <v>167</v>
      </c>
      <c r="AU134" s="181" t="s">
        <v>84</v>
      </c>
      <c r="AY134" s="15" t="s">
        <v>163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82</v>
      </c>
      <c r="BK134" s="182">
        <f>ROUND(I134*H134,2)</f>
        <v>0</v>
      </c>
      <c r="BL134" s="15" t="s">
        <v>123</v>
      </c>
      <c r="BM134" s="181" t="s">
        <v>544</v>
      </c>
    </row>
    <row r="135" s="2" customFormat="1" ht="37.8" customHeight="1">
      <c r="A135" s="34"/>
      <c r="B135" s="168"/>
      <c r="C135" s="183" t="s">
        <v>109</v>
      </c>
      <c r="D135" s="183" t="s">
        <v>173</v>
      </c>
      <c r="E135" s="184" t="s">
        <v>503</v>
      </c>
      <c r="F135" s="185" t="s">
        <v>504</v>
      </c>
      <c r="G135" s="186" t="s">
        <v>229</v>
      </c>
      <c r="H135" s="187">
        <v>9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39</v>
      </c>
      <c r="O135" s="73"/>
      <c r="P135" s="179">
        <f>O135*H135</f>
        <v>0</v>
      </c>
      <c r="Q135" s="179">
        <v>0.001</v>
      </c>
      <c r="R135" s="179">
        <f>Q135*H135</f>
        <v>0.0090000000000000011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176</v>
      </c>
      <c r="AT135" s="181" t="s">
        <v>173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123</v>
      </c>
      <c r="BM135" s="181" t="s">
        <v>545</v>
      </c>
    </row>
    <row r="136" s="2" customFormat="1" ht="33" customHeight="1">
      <c r="A136" s="34"/>
      <c r="B136" s="168"/>
      <c r="C136" s="169" t="s">
        <v>132</v>
      </c>
      <c r="D136" s="169" t="s">
        <v>167</v>
      </c>
      <c r="E136" s="170" t="s">
        <v>546</v>
      </c>
      <c r="F136" s="171" t="s">
        <v>547</v>
      </c>
      <c r="G136" s="172" t="s">
        <v>229</v>
      </c>
      <c r="H136" s="173">
        <v>1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123</v>
      </c>
      <c r="AT136" s="181" t="s">
        <v>167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123</v>
      </c>
      <c r="BM136" s="181" t="s">
        <v>548</v>
      </c>
    </row>
    <row r="137" s="2" customFormat="1" ht="24.15" customHeight="1">
      <c r="A137" s="34"/>
      <c r="B137" s="168"/>
      <c r="C137" s="183" t="s">
        <v>255</v>
      </c>
      <c r="D137" s="183" t="s">
        <v>173</v>
      </c>
      <c r="E137" s="184" t="s">
        <v>549</v>
      </c>
      <c r="F137" s="185" t="s">
        <v>550</v>
      </c>
      <c r="G137" s="186" t="s">
        <v>229</v>
      </c>
      <c r="H137" s="187">
        <v>1</v>
      </c>
      <c r="I137" s="188"/>
      <c r="J137" s="189">
        <f>ROUND(I137*H137,2)</f>
        <v>0</v>
      </c>
      <c r="K137" s="190"/>
      <c r="L137" s="191"/>
      <c r="M137" s="192" t="s">
        <v>1</v>
      </c>
      <c r="N137" s="193" t="s">
        <v>39</v>
      </c>
      <c r="O137" s="73"/>
      <c r="P137" s="179">
        <f>O137*H137</f>
        <v>0</v>
      </c>
      <c r="Q137" s="179">
        <v>0.00075000000000000002</v>
      </c>
      <c r="R137" s="179">
        <f>Q137*H137</f>
        <v>0.00075000000000000002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176</v>
      </c>
      <c r="AT137" s="181" t="s">
        <v>173</v>
      </c>
      <c r="AU137" s="181" t="s">
        <v>84</v>
      </c>
      <c r="AY137" s="15" t="s">
        <v>163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82</v>
      </c>
      <c r="BK137" s="182">
        <f>ROUND(I137*H137,2)</f>
        <v>0</v>
      </c>
      <c r="BL137" s="15" t="s">
        <v>123</v>
      </c>
      <c r="BM137" s="181" t="s">
        <v>551</v>
      </c>
    </row>
    <row r="138" s="12" customFormat="1" ht="25.92" customHeight="1">
      <c r="A138" s="12"/>
      <c r="B138" s="155"/>
      <c r="C138" s="12"/>
      <c r="D138" s="156" t="s">
        <v>73</v>
      </c>
      <c r="E138" s="157" t="s">
        <v>173</v>
      </c>
      <c r="F138" s="157" t="s">
        <v>241</v>
      </c>
      <c r="G138" s="12"/>
      <c r="H138" s="12"/>
      <c r="I138" s="158"/>
      <c r="J138" s="159">
        <f>BK138</f>
        <v>0</v>
      </c>
      <c r="K138" s="12"/>
      <c r="L138" s="155"/>
      <c r="M138" s="160"/>
      <c r="N138" s="161"/>
      <c r="O138" s="161"/>
      <c r="P138" s="162">
        <f>P139</f>
        <v>0</v>
      </c>
      <c r="Q138" s="161"/>
      <c r="R138" s="162">
        <f>R139</f>
        <v>0.11557999999999999</v>
      </c>
      <c r="S138" s="161"/>
      <c r="T138" s="163">
        <f>T139</f>
        <v>0.47300000000000003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6" t="s">
        <v>226</v>
      </c>
      <c r="AT138" s="164" t="s">
        <v>73</v>
      </c>
      <c r="AU138" s="164" t="s">
        <v>74</v>
      </c>
      <c r="AY138" s="156" t="s">
        <v>163</v>
      </c>
      <c r="BK138" s="165">
        <f>BK139</f>
        <v>0</v>
      </c>
    </row>
    <row r="139" s="12" customFormat="1" ht="22.8" customHeight="1">
      <c r="A139" s="12"/>
      <c r="B139" s="155"/>
      <c r="C139" s="12"/>
      <c r="D139" s="156" t="s">
        <v>73</v>
      </c>
      <c r="E139" s="166" t="s">
        <v>506</v>
      </c>
      <c r="F139" s="166" t="s">
        <v>507</v>
      </c>
      <c r="G139" s="12"/>
      <c r="H139" s="12"/>
      <c r="I139" s="158"/>
      <c r="J139" s="167">
        <f>BK139</f>
        <v>0</v>
      </c>
      <c r="K139" s="12"/>
      <c r="L139" s="155"/>
      <c r="M139" s="160"/>
      <c r="N139" s="161"/>
      <c r="O139" s="161"/>
      <c r="P139" s="162">
        <f>SUM(P140:P149)</f>
        <v>0</v>
      </c>
      <c r="Q139" s="161"/>
      <c r="R139" s="162">
        <f>SUM(R140:R149)</f>
        <v>0.11557999999999999</v>
      </c>
      <c r="S139" s="161"/>
      <c r="T139" s="163">
        <f>SUM(T140:T149)</f>
        <v>0.47300000000000003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226</v>
      </c>
      <c r="AT139" s="164" t="s">
        <v>73</v>
      </c>
      <c r="AU139" s="164" t="s">
        <v>82</v>
      </c>
      <c r="AY139" s="156" t="s">
        <v>163</v>
      </c>
      <c r="BK139" s="165">
        <f>SUM(BK140:BK149)</f>
        <v>0</v>
      </c>
    </row>
    <row r="140" s="2" customFormat="1" ht="33" customHeight="1">
      <c r="A140" s="34"/>
      <c r="B140" s="168"/>
      <c r="C140" s="169" t="s">
        <v>222</v>
      </c>
      <c r="D140" s="169" t="s">
        <v>167</v>
      </c>
      <c r="E140" s="170" t="s">
        <v>552</v>
      </c>
      <c r="F140" s="171" t="s">
        <v>553</v>
      </c>
      <c r="G140" s="172" t="s">
        <v>170</v>
      </c>
      <c r="H140" s="173">
        <v>58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0.00059999999999999995</v>
      </c>
      <c r="R140" s="179">
        <f>Q140*H140</f>
        <v>0.034799999999999998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246</v>
      </c>
      <c r="AT140" s="181" t="s">
        <v>167</v>
      </c>
      <c r="AU140" s="181" t="s">
        <v>84</v>
      </c>
      <c r="AY140" s="15" t="s">
        <v>163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82</v>
      </c>
      <c r="BK140" s="182">
        <f>ROUND(I140*H140,2)</f>
        <v>0</v>
      </c>
      <c r="BL140" s="15" t="s">
        <v>246</v>
      </c>
      <c r="BM140" s="181" t="s">
        <v>554</v>
      </c>
    </row>
    <row r="141" s="2" customFormat="1" ht="33" customHeight="1">
      <c r="A141" s="34"/>
      <c r="B141" s="168"/>
      <c r="C141" s="169" t="s">
        <v>207</v>
      </c>
      <c r="D141" s="169" t="s">
        <v>167</v>
      </c>
      <c r="E141" s="170" t="s">
        <v>555</v>
      </c>
      <c r="F141" s="171" t="s">
        <v>556</v>
      </c>
      <c r="G141" s="172" t="s">
        <v>229</v>
      </c>
      <c r="H141" s="173">
        <v>1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0.042040000000000001</v>
      </c>
      <c r="R141" s="179">
        <f>Q141*H141</f>
        <v>0.042040000000000001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246</v>
      </c>
      <c r="AT141" s="181" t="s">
        <v>167</v>
      </c>
      <c r="AU141" s="181" t="s">
        <v>84</v>
      </c>
      <c r="AY141" s="15" t="s">
        <v>163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82</v>
      </c>
      <c r="BK141" s="182">
        <f>ROUND(I141*H141,2)</f>
        <v>0</v>
      </c>
      <c r="BL141" s="15" t="s">
        <v>246</v>
      </c>
      <c r="BM141" s="181" t="s">
        <v>557</v>
      </c>
    </row>
    <row r="142" s="2" customFormat="1" ht="33" customHeight="1">
      <c r="A142" s="34"/>
      <c r="B142" s="168"/>
      <c r="C142" s="169" t="s">
        <v>172</v>
      </c>
      <c r="D142" s="169" t="s">
        <v>167</v>
      </c>
      <c r="E142" s="170" t="s">
        <v>558</v>
      </c>
      <c r="F142" s="171" t="s">
        <v>559</v>
      </c>
      <c r="G142" s="172" t="s">
        <v>229</v>
      </c>
      <c r="H142" s="173">
        <v>1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0.038739999999999997</v>
      </c>
      <c r="R142" s="179">
        <f>Q142*H142</f>
        <v>0.038739999999999997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246</v>
      </c>
      <c r="AT142" s="181" t="s">
        <v>167</v>
      </c>
      <c r="AU142" s="181" t="s">
        <v>84</v>
      </c>
      <c r="AY142" s="15" t="s">
        <v>163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82</v>
      </c>
      <c r="BK142" s="182">
        <f>ROUND(I142*H142,2)</f>
        <v>0</v>
      </c>
      <c r="BL142" s="15" t="s">
        <v>246</v>
      </c>
      <c r="BM142" s="181" t="s">
        <v>560</v>
      </c>
    </row>
    <row r="143" s="2" customFormat="1" ht="37.8" customHeight="1">
      <c r="A143" s="34"/>
      <c r="B143" s="168"/>
      <c r="C143" s="169" t="s">
        <v>203</v>
      </c>
      <c r="D143" s="169" t="s">
        <v>167</v>
      </c>
      <c r="E143" s="170" t="s">
        <v>561</v>
      </c>
      <c r="F143" s="171" t="s">
        <v>562</v>
      </c>
      <c r="G143" s="172" t="s">
        <v>229</v>
      </c>
      <c r="H143" s="173">
        <v>9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0.029999999999999999</v>
      </c>
      <c r="T143" s="180">
        <f>S143*H143</f>
        <v>0.27000000000000002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246</v>
      </c>
      <c r="AT143" s="181" t="s">
        <v>167</v>
      </c>
      <c r="AU143" s="181" t="s">
        <v>84</v>
      </c>
      <c r="AY143" s="15" t="s">
        <v>163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82</v>
      </c>
      <c r="BK143" s="182">
        <f>ROUND(I143*H143,2)</f>
        <v>0</v>
      </c>
      <c r="BL143" s="15" t="s">
        <v>246</v>
      </c>
      <c r="BM143" s="181" t="s">
        <v>563</v>
      </c>
    </row>
    <row r="144" s="2" customFormat="1" ht="33" customHeight="1">
      <c r="A144" s="34"/>
      <c r="B144" s="168"/>
      <c r="C144" s="169" t="s">
        <v>211</v>
      </c>
      <c r="D144" s="169" t="s">
        <v>167</v>
      </c>
      <c r="E144" s="170" t="s">
        <v>564</v>
      </c>
      <c r="F144" s="171" t="s">
        <v>565</v>
      </c>
      <c r="G144" s="172" t="s">
        <v>170</v>
      </c>
      <c r="H144" s="173">
        <v>58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0.0035000000000000001</v>
      </c>
      <c r="T144" s="180">
        <f>S144*H144</f>
        <v>0.20300000000000001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246</v>
      </c>
      <c r="AT144" s="181" t="s">
        <v>167</v>
      </c>
      <c r="AU144" s="181" t="s">
        <v>84</v>
      </c>
      <c r="AY144" s="15" t="s">
        <v>163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82</v>
      </c>
      <c r="BK144" s="182">
        <f>ROUND(I144*H144,2)</f>
        <v>0</v>
      </c>
      <c r="BL144" s="15" t="s">
        <v>246</v>
      </c>
      <c r="BM144" s="181" t="s">
        <v>566</v>
      </c>
    </row>
    <row r="145" s="2" customFormat="1" ht="24.15" customHeight="1">
      <c r="A145" s="34"/>
      <c r="B145" s="168"/>
      <c r="C145" s="169" t="s">
        <v>118</v>
      </c>
      <c r="D145" s="169" t="s">
        <v>167</v>
      </c>
      <c r="E145" s="170" t="s">
        <v>514</v>
      </c>
      <c r="F145" s="171" t="s">
        <v>515</v>
      </c>
      <c r="G145" s="172" t="s">
        <v>516</v>
      </c>
      <c r="H145" s="173">
        <v>0.47299999999999998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246</v>
      </c>
      <c r="AT145" s="181" t="s">
        <v>167</v>
      </c>
      <c r="AU145" s="181" t="s">
        <v>84</v>
      </c>
      <c r="AY145" s="15" t="s">
        <v>163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82</v>
      </c>
      <c r="BK145" s="182">
        <f>ROUND(I145*H145,2)</f>
        <v>0</v>
      </c>
      <c r="BL145" s="15" t="s">
        <v>246</v>
      </c>
      <c r="BM145" s="181" t="s">
        <v>567</v>
      </c>
    </row>
    <row r="146" s="2" customFormat="1" ht="24.15" customHeight="1">
      <c r="A146" s="34"/>
      <c r="B146" s="168"/>
      <c r="C146" s="169" t="s">
        <v>8</v>
      </c>
      <c r="D146" s="169" t="s">
        <v>167</v>
      </c>
      <c r="E146" s="170" t="s">
        <v>518</v>
      </c>
      <c r="F146" s="171" t="s">
        <v>519</v>
      </c>
      <c r="G146" s="172" t="s">
        <v>516</v>
      </c>
      <c r="H146" s="173">
        <v>0.47299999999999998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246</v>
      </c>
      <c r="AT146" s="181" t="s">
        <v>167</v>
      </c>
      <c r="AU146" s="181" t="s">
        <v>84</v>
      </c>
      <c r="AY146" s="15" t="s">
        <v>163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82</v>
      </c>
      <c r="BK146" s="182">
        <f>ROUND(I146*H146,2)</f>
        <v>0</v>
      </c>
      <c r="BL146" s="15" t="s">
        <v>246</v>
      </c>
      <c r="BM146" s="181" t="s">
        <v>568</v>
      </c>
    </row>
    <row r="147" s="2" customFormat="1" ht="24.15" customHeight="1">
      <c r="A147" s="34"/>
      <c r="B147" s="168"/>
      <c r="C147" s="169" t="s">
        <v>123</v>
      </c>
      <c r="D147" s="169" t="s">
        <v>167</v>
      </c>
      <c r="E147" s="170" t="s">
        <v>521</v>
      </c>
      <c r="F147" s="171" t="s">
        <v>522</v>
      </c>
      <c r="G147" s="172" t="s">
        <v>516</v>
      </c>
      <c r="H147" s="173">
        <v>0.47299999999999998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246</v>
      </c>
      <c r="AT147" s="181" t="s">
        <v>167</v>
      </c>
      <c r="AU147" s="181" t="s">
        <v>84</v>
      </c>
      <c r="AY147" s="15" t="s">
        <v>163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82</v>
      </c>
      <c r="BK147" s="182">
        <f>ROUND(I147*H147,2)</f>
        <v>0</v>
      </c>
      <c r="BL147" s="15" t="s">
        <v>246</v>
      </c>
      <c r="BM147" s="181" t="s">
        <v>569</v>
      </c>
    </row>
    <row r="148" s="2" customFormat="1" ht="24.15" customHeight="1">
      <c r="A148" s="34"/>
      <c r="B148" s="168"/>
      <c r="C148" s="169" t="s">
        <v>126</v>
      </c>
      <c r="D148" s="169" t="s">
        <v>167</v>
      </c>
      <c r="E148" s="170" t="s">
        <v>524</v>
      </c>
      <c r="F148" s="171" t="s">
        <v>525</v>
      </c>
      <c r="G148" s="172" t="s">
        <v>516</v>
      </c>
      <c r="H148" s="173">
        <v>0.47299999999999998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246</v>
      </c>
      <c r="AT148" s="181" t="s">
        <v>167</v>
      </c>
      <c r="AU148" s="181" t="s">
        <v>84</v>
      </c>
      <c r="AY148" s="15" t="s">
        <v>163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82</v>
      </c>
      <c r="BK148" s="182">
        <f>ROUND(I148*H148,2)</f>
        <v>0</v>
      </c>
      <c r="BL148" s="15" t="s">
        <v>246</v>
      </c>
      <c r="BM148" s="181" t="s">
        <v>570</v>
      </c>
    </row>
    <row r="149" s="2" customFormat="1" ht="49.05" customHeight="1">
      <c r="A149" s="34"/>
      <c r="B149" s="168"/>
      <c r="C149" s="169" t="s">
        <v>129</v>
      </c>
      <c r="D149" s="169" t="s">
        <v>167</v>
      </c>
      <c r="E149" s="170" t="s">
        <v>527</v>
      </c>
      <c r="F149" s="171" t="s">
        <v>528</v>
      </c>
      <c r="G149" s="172" t="s">
        <v>516</v>
      </c>
      <c r="H149" s="173">
        <v>0.47299999999999998</v>
      </c>
      <c r="I149" s="174"/>
      <c r="J149" s="175">
        <f>ROUND(I149*H149,2)</f>
        <v>0</v>
      </c>
      <c r="K149" s="176"/>
      <c r="L149" s="35"/>
      <c r="M149" s="199" t="s">
        <v>1</v>
      </c>
      <c r="N149" s="200" t="s">
        <v>39</v>
      </c>
      <c r="O149" s="196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246</v>
      </c>
      <c r="AT149" s="181" t="s">
        <v>167</v>
      </c>
      <c r="AU149" s="181" t="s">
        <v>84</v>
      </c>
      <c r="AY149" s="15" t="s">
        <v>163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82</v>
      </c>
      <c r="BK149" s="182">
        <f>ROUND(I149*H149,2)</f>
        <v>0</v>
      </c>
      <c r="BL149" s="15" t="s">
        <v>246</v>
      </c>
      <c r="BM149" s="181" t="s">
        <v>571</v>
      </c>
    </row>
    <row r="150" s="2" customFormat="1" ht="6.96" customHeight="1">
      <c r="A150" s="34"/>
      <c r="B150" s="56"/>
      <c r="C150" s="57"/>
      <c r="D150" s="57"/>
      <c r="E150" s="57"/>
      <c r="F150" s="57"/>
      <c r="G150" s="57"/>
      <c r="H150" s="57"/>
      <c r="I150" s="57"/>
      <c r="J150" s="57"/>
      <c r="K150" s="57"/>
      <c r="L150" s="35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572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ROUND((SUM(BE118:BE130)),  2)</f>
        <v>0</v>
      </c>
      <c r="G33" s="34"/>
      <c r="H33" s="34"/>
      <c r="I33" s="124">
        <v>0.20999999999999999</v>
      </c>
      <c r="J33" s="123">
        <f>ROUND(((SUM(BE118:BE130))*I33),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ROUND((SUM(BF118:BF130)),  2)</f>
        <v>0</v>
      </c>
      <c r="G34" s="34"/>
      <c r="H34" s="34"/>
      <c r="I34" s="124">
        <v>0.14999999999999999</v>
      </c>
      <c r="J34" s="123">
        <f>ROUND(((SUM(BF118:BF130))*I34),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ROUND((SUM(BG118:BG130)),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ROUND((SUM(BH118:BH130)),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ROUND((SUM(BI118:BI130)),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11 - Osvětlení - stálé svícení (1.PP-8.NP)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148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 Bělský les - BD, ul. Vaňkova 52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136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11 - Osvětlení - stálé svícení (1.PP-8.NP)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18. 4. 2023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30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28</v>
      </c>
      <c r="D115" s="34"/>
      <c r="E115" s="34"/>
      <c r="F115" s="23" t="str">
        <f>IF(E18="","",E18)</f>
        <v>Vyplň údaj</v>
      </c>
      <c r="G115" s="34"/>
      <c r="H115" s="34"/>
      <c r="I115" s="28" t="s">
        <v>32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149</v>
      </c>
      <c r="D117" s="147" t="s">
        <v>59</v>
      </c>
      <c r="E117" s="147" t="s">
        <v>55</v>
      </c>
      <c r="F117" s="147" t="s">
        <v>56</v>
      </c>
      <c r="G117" s="147" t="s">
        <v>150</v>
      </c>
      <c r="H117" s="147" t="s">
        <v>151</v>
      </c>
      <c r="I117" s="147" t="s">
        <v>152</v>
      </c>
      <c r="J117" s="148" t="s">
        <v>140</v>
      </c>
      <c r="K117" s="149" t="s">
        <v>153</v>
      </c>
      <c r="L117" s="150"/>
      <c r="M117" s="82" t="s">
        <v>1</v>
      </c>
      <c r="N117" s="83" t="s">
        <v>38</v>
      </c>
      <c r="O117" s="83" t="s">
        <v>154</v>
      </c>
      <c r="P117" s="83" t="s">
        <v>155</v>
      </c>
      <c r="Q117" s="83" t="s">
        <v>156</v>
      </c>
      <c r="R117" s="83" t="s">
        <v>157</v>
      </c>
      <c r="S117" s="83" t="s">
        <v>158</v>
      </c>
      <c r="T117" s="84" t="s">
        <v>159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160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0.020996000000000001</v>
      </c>
      <c r="S118" s="86"/>
      <c r="T118" s="153">
        <f>T119</f>
        <v>4.0000000000000003E-05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73</v>
      </c>
      <c r="AU118" s="15" t="s">
        <v>142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73</v>
      </c>
      <c r="E119" s="157" t="s">
        <v>161</v>
      </c>
      <c r="F119" s="157" t="s">
        <v>162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0.020996000000000001</v>
      </c>
      <c r="S119" s="161"/>
      <c r="T119" s="163">
        <f>T120</f>
        <v>4.0000000000000003E-05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84</v>
      </c>
      <c r="AT119" s="164" t="s">
        <v>73</v>
      </c>
      <c r="AU119" s="164" t="s">
        <v>74</v>
      </c>
      <c r="AY119" s="156" t="s">
        <v>163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73</v>
      </c>
      <c r="E120" s="166" t="s">
        <v>164</v>
      </c>
      <c r="F120" s="166" t="s">
        <v>165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SUM(P121:P130)</f>
        <v>0</v>
      </c>
      <c r="Q120" s="161"/>
      <c r="R120" s="162">
        <f>SUM(R121:R130)</f>
        <v>0.020996000000000001</v>
      </c>
      <c r="S120" s="161"/>
      <c r="T120" s="163">
        <f>SUM(T121:T130)</f>
        <v>4.0000000000000003E-05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84</v>
      </c>
      <c r="AT120" s="164" t="s">
        <v>73</v>
      </c>
      <c r="AU120" s="164" t="s">
        <v>82</v>
      </c>
      <c r="AY120" s="156" t="s">
        <v>163</v>
      </c>
      <c r="BK120" s="165">
        <f>SUM(BK121:BK130)</f>
        <v>0</v>
      </c>
    </row>
    <row r="121" s="2" customFormat="1" ht="24.15" customHeight="1">
      <c r="A121" s="34"/>
      <c r="B121" s="168"/>
      <c r="C121" s="169" t="s">
        <v>112</v>
      </c>
      <c r="D121" s="169" t="s">
        <v>167</v>
      </c>
      <c r="E121" s="170" t="s">
        <v>467</v>
      </c>
      <c r="F121" s="171" t="s">
        <v>468</v>
      </c>
      <c r="G121" s="172" t="s">
        <v>170</v>
      </c>
      <c r="H121" s="173">
        <v>6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123</v>
      </c>
      <c r="AT121" s="181" t="s">
        <v>167</v>
      </c>
      <c r="AU121" s="181" t="s">
        <v>84</v>
      </c>
      <c r="AY121" s="15" t="s">
        <v>163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82</v>
      </c>
      <c r="BK121" s="182">
        <f>ROUND(I121*H121,2)</f>
        <v>0</v>
      </c>
      <c r="BL121" s="15" t="s">
        <v>123</v>
      </c>
      <c r="BM121" s="181" t="s">
        <v>573</v>
      </c>
    </row>
    <row r="122" s="2" customFormat="1" ht="16.5" customHeight="1">
      <c r="A122" s="34"/>
      <c r="B122" s="168"/>
      <c r="C122" s="183" t="s">
        <v>115</v>
      </c>
      <c r="D122" s="183" t="s">
        <v>173</v>
      </c>
      <c r="E122" s="184" t="s">
        <v>574</v>
      </c>
      <c r="F122" s="185" t="s">
        <v>575</v>
      </c>
      <c r="G122" s="186" t="s">
        <v>170</v>
      </c>
      <c r="H122" s="187">
        <v>6.2999999999999998</v>
      </c>
      <c r="I122" s="188"/>
      <c r="J122" s="189">
        <f>ROUND(I122*H122,2)</f>
        <v>0</v>
      </c>
      <c r="K122" s="190"/>
      <c r="L122" s="191"/>
      <c r="M122" s="192" t="s">
        <v>1</v>
      </c>
      <c r="N122" s="193" t="s">
        <v>39</v>
      </c>
      <c r="O122" s="73"/>
      <c r="P122" s="179">
        <f>O122*H122</f>
        <v>0</v>
      </c>
      <c r="Q122" s="179">
        <v>0.00010000000000000001</v>
      </c>
      <c r="R122" s="179">
        <f>Q122*H122</f>
        <v>0.00063000000000000003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176</v>
      </c>
      <c r="AT122" s="181" t="s">
        <v>173</v>
      </c>
      <c r="AU122" s="181" t="s">
        <v>84</v>
      </c>
      <c r="AY122" s="15" t="s">
        <v>163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82</v>
      </c>
      <c r="BK122" s="182">
        <f>ROUND(I122*H122,2)</f>
        <v>0</v>
      </c>
      <c r="BL122" s="15" t="s">
        <v>123</v>
      </c>
      <c r="BM122" s="181" t="s">
        <v>576</v>
      </c>
    </row>
    <row r="123" s="2" customFormat="1" ht="16.5" customHeight="1">
      <c r="A123" s="34"/>
      <c r="B123" s="168"/>
      <c r="C123" s="169" t="s">
        <v>82</v>
      </c>
      <c r="D123" s="169" t="s">
        <v>167</v>
      </c>
      <c r="E123" s="170" t="s">
        <v>475</v>
      </c>
      <c r="F123" s="171" t="s">
        <v>476</v>
      </c>
      <c r="G123" s="172" t="s">
        <v>229</v>
      </c>
      <c r="H123" s="173">
        <v>9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123</v>
      </c>
      <c r="AT123" s="181" t="s">
        <v>167</v>
      </c>
      <c r="AU123" s="181" t="s">
        <v>84</v>
      </c>
      <c r="AY123" s="15" t="s">
        <v>163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82</v>
      </c>
      <c r="BK123" s="182">
        <f>ROUND(I123*H123,2)</f>
        <v>0</v>
      </c>
      <c r="BL123" s="15" t="s">
        <v>123</v>
      </c>
      <c r="BM123" s="181" t="s">
        <v>577</v>
      </c>
    </row>
    <row r="124" s="2" customFormat="1" ht="24.15" customHeight="1">
      <c r="A124" s="34"/>
      <c r="B124" s="168"/>
      <c r="C124" s="183" t="s">
        <v>84</v>
      </c>
      <c r="D124" s="183" t="s">
        <v>173</v>
      </c>
      <c r="E124" s="184" t="s">
        <v>478</v>
      </c>
      <c r="F124" s="185" t="s">
        <v>479</v>
      </c>
      <c r="G124" s="186" t="s">
        <v>229</v>
      </c>
      <c r="H124" s="187">
        <v>9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9.0000000000000006E-05</v>
      </c>
      <c r="R124" s="179">
        <f>Q124*H124</f>
        <v>0.00081000000000000006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176</v>
      </c>
      <c r="AT124" s="181" t="s">
        <v>173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578</v>
      </c>
    </row>
    <row r="125" s="2" customFormat="1" ht="24.15" customHeight="1">
      <c r="A125" s="34"/>
      <c r="B125" s="168"/>
      <c r="C125" s="169" t="s">
        <v>284</v>
      </c>
      <c r="D125" s="169" t="s">
        <v>167</v>
      </c>
      <c r="E125" s="170" t="s">
        <v>487</v>
      </c>
      <c r="F125" s="171" t="s">
        <v>488</v>
      </c>
      <c r="G125" s="172" t="s">
        <v>229</v>
      </c>
      <c r="H125" s="173">
        <v>9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123</v>
      </c>
      <c r="AT125" s="181" t="s">
        <v>167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579</v>
      </c>
    </row>
    <row r="126" s="2" customFormat="1" ht="24.15" customHeight="1">
      <c r="A126" s="34"/>
      <c r="B126" s="168"/>
      <c r="C126" s="169" t="s">
        <v>288</v>
      </c>
      <c r="D126" s="169" t="s">
        <v>167</v>
      </c>
      <c r="E126" s="170" t="s">
        <v>204</v>
      </c>
      <c r="F126" s="171" t="s">
        <v>205</v>
      </c>
      <c r="G126" s="172" t="s">
        <v>170</v>
      </c>
      <c r="H126" s="173">
        <v>62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123</v>
      </c>
      <c r="AT126" s="181" t="s">
        <v>167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580</v>
      </c>
    </row>
    <row r="127" s="2" customFormat="1" ht="24.15" customHeight="1">
      <c r="A127" s="34"/>
      <c r="B127" s="168"/>
      <c r="C127" s="183" t="s">
        <v>261</v>
      </c>
      <c r="D127" s="183" t="s">
        <v>173</v>
      </c>
      <c r="E127" s="184" t="s">
        <v>491</v>
      </c>
      <c r="F127" s="185" t="s">
        <v>492</v>
      </c>
      <c r="G127" s="186" t="s">
        <v>170</v>
      </c>
      <c r="H127" s="187">
        <v>71.299999999999997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0.00012</v>
      </c>
      <c r="R127" s="179">
        <f>Q127*H127</f>
        <v>0.0085559999999999994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176</v>
      </c>
      <c r="AT127" s="181" t="s">
        <v>173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581</v>
      </c>
    </row>
    <row r="128" s="2" customFormat="1" ht="16.5" customHeight="1">
      <c r="A128" s="34"/>
      <c r="B128" s="168"/>
      <c r="C128" s="169" t="s">
        <v>265</v>
      </c>
      <c r="D128" s="169" t="s">
        <v>167</v>
      </c>
      <c r="E128" s="170" t="s">
        <v>494</v>
      </c>
      <c r="F128" s="171" t="s">
        <v>495</v>
      </c>
      <c r="G128" s="172" t="s">
        <v>229</v>
      </c>
      <c r="H128" s="173">
        <v>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4.0000000000000003E-05</v>
      </c>
      <c r="T128" s="180">
        <f>S128*H128</f>
        <v>4.0000000000000003E-05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123</v>
      </c>
      <c r="AT128" s="181" t="s">
        <v>167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582</v>
      </c>
    </row>
    <row r="129" s="2" customFormat="1" ht="24.15" customHeight="1">
      <c r="A129" s="34"/>
      <c r="B129" s="168"/>
      <c r="C129" s="169" t="s">
        <v>106</v>
      </c>
      <c r="D129" s="169" t="s">
        <v>167</v>
      </c>
      <c r="E129" s="170" t="s">
        <v>500</v>
      </c>
      <c r="F129" s="171" t="s">
        <v>501</v>
      </c>
      <c r="G129" s="172" t="s">
        <v>229</v>
      </c>
      <c r="H129" s="173">
        <v>11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123</v>
      </c>
      <c r="AT129" s="181" t="s">
        <v>167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583</v>
      </c>
    </row>
    <row r="130" s="2" customFormat="1" ht="16.5" customHeight="1">
      <c r="A130" s="34"/>
      <c r="B130" s="168"/>
      <c r="C130" s="183" t="s">
        <v>109</v>
      </c>
      <c r="D130" s="183" t="s">
        <v>173</v>
      </c>
      <c r="E130" s="184" t="s">
        <v>503</v>
      </c>
      <c r="F130" s="185" t="s">
        <v>584</v>
      </c>
      <c r="G130" s="186" t="s">
        <v>229</v>
      </c>
      <c r="H130" s="187">
        <v>11</v>
      </c>
      <c r="I130" s="188"/>
      <c r="J130" s="189">
        <f>ROUND(I130*H130,2)</f>
        <v>0</v>
      </c>
      <c r="K130" s="190"/>
      <c r="L130" s="191"/>
      <c r="M130" s="194" t="s">
        <v>1</v>
      </c>
      <c r="N130" s="195" t="s">
        <v>39</v>
      </c>
      <c r="O130" s="196"/>
      <c r="P130" s="197">
        <f>O130*H130</f>
        <v>0</v>
      </c>
      <c r="Q130" s="197">
        <v>0.001</v>
      </c>
      <c r="R130" s="197">
        <f>Q130*H130</f>
        <v>0.010999999999999999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176</v>
      </c>
      <c r="AT130" s="181" t="s">
        <v>173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123</v>
      </c>
      <c r="BM130" s="181" t="s">
        <v>585</v>
      </c>
    </row>
    <row r="131" s="2" customFormat="1" ht="6.96" customHeight="1">
      <c r="A131" s="34"/>
      <c r="B131" s="56"/>
      <c r="C131" s="57"/>
      <c r="D131" s="57"/>
      <c r="E131" s="57"/>
      <c r="F131" s="57"/>
      <c r="G131" s="57"/>
      <c r="H131" s="57"/>
      <c r="I131" s="57"/>
      <c r="J131" s="57"/>
      <c r="K131" s="57"/>
      <c r="L131" s="35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586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ROUND((SUM(BE120:BE140)),  2)</f>
        <v>0</v>
      </c>
      <c r="G33" s="34"/>
      <c r="H33" s="34"/>
      <c r="I33" s="124">
        <v>0.20999999999999999</v>
      </c>
      <c r="J33" s="123">
        <f>ROUND(((SUM(BE120:BE140))*I33),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ROUND((SUM(BF120:BF140)),  2)</f>
        <v>0</v>
      </c>
      <c r="G34" s="34"/>
      <c r="H34" s="34"/>
      <c r="I34" s="124">
        <v>0.14999999999999999</v>
      </c>
      <c r="J34" s="123">
        <f>ROUND(((SUM(BF120:BF140))*I34),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ROUND((SUM(BG120:BG140)),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ROUND((SUM(BH120:BH140)),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ROUND((SUM(BI120:BI140)),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12 - Osvětlení vestibulu a před vstupem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145</v>
      </c>
      <c r="E99" s="138"/>
      <c r="F99" s="138"/>
      <c r="G99" s="138"/>
      <c r="H99" s="138"/>
      <c r="I99" s="138"/>
      <c r="J99" s="139">
        <f>J129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474</v>
      </c>
      <c r="E100" s="142"/>
      <c r="F100" s="142"/>
      <c r="G100" s="142"/>
      <c r="H100" s="142"/>
      <c r="I100" s="142"/>
      <c r="J100" s="143">
        <f>J130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148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 Bělský les - BD, ul. Vaňkova 52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136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12 - Osvětlení vestibulu a před vstupem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18. 4. 2023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149</v>
      </c>
      <c r="D119" s="147" t="s">
        <v>59</v>
      </c>
      <c r="E119" s="147" t="s">
        <v>55</v>
      </c>
      <c r="F119" s="147" t="s">
        <v>56</v>
      </c>
      <c r="G119" s="147" t="s">
        <v>150</v>
      </c>
      <c r="H119" s="147" t="s">
        <v>151</v>
      </c>
      <c r="I119" s="147" t="s">
        <v>152</v>
      </c>
      <c r="J119" s="148" t="s">
        <v>140</v>
      </c>
      <c r="K119" s="149" t="s">
        <v>153</v>
      </c>
      <c r="L119" s="150"/>
      <c r="M119" s="82" t="s">
        <v>1</v>
      </c>
      <c r="N119" s="83" t="s">
        <v>38</v>
      </c>
      <c r="O119" s="83" t="s">
        <v>154</v>
      </c>
      <c r="P119" s="83" t="s">
        <v>155</v>
      </c>
      <c r="Q119" s="83" t="s">
        <v>156</v>
      </c>
      <c r="R119" s="83" t="s">
        <v>157</v>
      </c>
      <c r="S119" s="83" t="s">
        <v>158</v>
      </c>
      <c r="T119" s="84" t="s">
        <v>159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160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P121+P129</f>
        <v>0</v>
      </c>
      <c r="Q120" s="86"/>
      <c r="R120" s="152">
        <f>R121+R129</f>
        <v>0.058548000000000003</v>
      </c>
      <c r="S120" s="86"/>
      <c r="T120" s="153">
        <f>T121+T129</f>
        <v>0.043050000000000005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73</v>
      </c>
      <c r="AU120" s="15" t="s">
        <v>142</v>
      </c>
      <c r="BK120" s="154">
        <f>BK121+BK129</f>
        <v>0</v>
      </c>
    </row>
    <row r="121" s="12" customFormat="1" ht="25.92" customHeight="1">
      <c r="A121" s="12"/>
      <c r="B121" s="155"/>
      <c r="C121" s="12"/>
      <c r="D121" s="156" t="s">
        <v>73</v>
      </c>
      <c r="E121" s="157" t="s">
        <v>161</v>
      </c>
      <c r="F121" s="157" t="s">
        <v>162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0.0037079999999999999</v>
      </c>
      <c r="S121" s="161"/>
      <c r="T121" s="163">
        <f>T122</f>
        <v>5.0000000000000002E-05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84</v>
      </c>
      <c r="AT121" s="164" t="s">
        <v>73</v>
      </c>
      <c r="AU121" s="164" t="s">
        <v>74</v>
      </c>
      <c r="AY121" s="156" t="s">
        <v>163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73</v>
      </c>
      <c r="E122" s="166" t="s">
        <v>164</v>
      </c>
      <c r="F122" s="166" t="s">
        <v>165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SUM(P123:P128)</f>
        <v>0</v>
      </c>
      <c r="Q122" s="161"/>
      <c r="R122" s="162">
        <f>SUM(R123:R128)</f>
        <v>0.0037079999999999999</v>
      </c>
      <c r="S122" s="161"/>
      <c r="T122" s="163">
        <f>SUM(T123:T128)</f>
        <v>5.0000000000000002E-05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84</v>
      </c>
      <c r="AT122" s="164" t="s">
        <v>73</v>
      </c>
      <c r="AU122" s="164" t="s">
        <v>82</v>
      </c>
      <c r="AY122" s="156" t="s">
        <v>163</v>
      </c>
      <c r="BK122" s="165">
        <f>SUM(BK123:BK128)</f>
        <v>0</v>
      </c>
    </row>
    <row r="123" s="2" customFormat="1" ht="24.15" customHeight="1">
      <c r="A123" s="34"/>
      <c r="B123" s="168"/>
      <c r="C123" s="169" t="s">
        <v>265</v>
      </c>
      <c r="D123" s="169" t="s">
        <v>167</v>
      </c>
      <c r="E123" s="170" t="s">
        <v>204</v>
      </c>
      <c r="F123" s="171" t="s">
        <v>205</v>
      </c>
      <c r="G123" s="172" t="s">
        <v>170</v>
      </c>
      <c r="H123" s="173">
        <v>16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123</v>
      </c>
      <c r="AT123" s="181" t="s">
        <v>167</v>
      </c>
      <c r="AU123" s="181" t="s">
        <v>84</v>
      </c>
      <c r="AY123" s="15" t="s">
        <v>163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82</v>
      </c>
      <c r="BK123" s="182">
        <f>ROUND(I123*H123,2)</f>
        <v>0</v>
      </c>
      <c r="BL123" s="15" t="s">
        <v>123</v>
      </c>
      <c r="BM123" s="181" t="s">
        <v>587</v>
      </c>
    </row>
    <row r="124" s="2" customFormat="1" ht="24.15" customHeight="1">
      <c r="A124" s="34"/>
      <c r="B124" s="168"/>
      <c r="C124" s="183" t="s">
        <v>178</v>
      </c>
      <c r="D124" s="183" t="s">
        <v>173</v>
      </c>
      <c r="E124" s="184" t="s">
        <v>491</v>
      </c>
      <c r="F124" s="185" t="s">
        <v>492</v>
      </c>
      <c r="G124" s="186" t="s">
        <v>170</v>
      </c>
      <c r="H124" s="187">
        <v>18.399999999999999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0.00012</v>
      </c>
      <c r="R124" s="179">
        <f>Q124*H124</f>
        <v>0.0022079999999999999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176</v>
      </c>
      <c r="AT124" s="181" t="s">
        <v>173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588</v>
      </c>
    </row>
    <row r="125" s="2" customFormat="1" ht="16.5" customHeight="1">
      <c r="A125" s="34"/>
      <c r="B125" s="168"/>
      <c r="C125" s="169" t="s">
        <v>106</v>
      </c>
      <c r="D125" s="169" t="s">
        <v>167</v>
      </c>
      <c r="E125" s="170" t="s">
        <v>494</v>
      </c>
      <c r="F125" s="171" t="s">
        <v>495</v>
      </c>
      <c r="G125" s="172" t="s">
        <v>229</v>
      </c>
      <c r="H125" s="173">
        <v>1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4.0000000000000003E-05</v>
      </c>
      <c r="T125" s="180">
        <f>S125*H125</f>
        <v>4.0000000000000003E-05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123</v>
      </c>
      <c r="AT125" s="181" t="s">
        <v>167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589</v>
      </c>
    </row>
    <row r="126" s="2" customFormat="1" ht="24.15" customHeight="1">
      <c r="A126" s="34"/>
      <c r="B126" s="168"/>
      <c r="C126" s="169" t="s">
        <v>172</v>
      </c>
      <c r="D126" s="169" t="s">
        <v>167</v>
      </c>
      <c r="E126" s="170" t="s">
        <v>497</v>
      </c>
      <c r="F126" s="171" t="s">
        <v>498</v>
      </c>
      <c r="G126" s="172" t="s">
        <v>229</v>
      </c>
      <c r="H126" s="173">
        <v>1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1.0000000000000001E-05</v>
      </c>
      <c r="T126" s="180">
        <f>S126*H126</f>
        <v>1.0000000000000001E-05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123</v>
      </c>
      <c r="AT126" s="181" t="s">
        <v>167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590</v>
      </c>
    </row>
    <row r="127" s="2" customFormat="1" ht="33" customHeight="1">
      <c r="A127" s="34"/>
      <c r="B127" s="168"/>
      <c r="C127" s="169" t="s">
        <v>118</v>
      </c>
      <c r="D127" s="169" t="s">
        <v>167</v>
      </c>
      <c r="E127" s="170" t="s">
        <v>546</v>
      </c>
      <c r="F127" s="171" t="s">
        <v>547</v>
      </c>
      <c r="G127" s="172" t="s">
        <v>229</v>
      </c>
      <c r="H127" s="173">
        <v>2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123</v>
      </c>
      <c r="AT127" s="181" t="s">
        <v>167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591</v>
      </c>
    </row>
    <row r="128" s="2" customFormat="1" ht="24.15" customHeight="1">
      <c r="A128" s="34"/>
      <c r="B128" s="168"/>
      <c r="C128" s="183" t="s">
        <v>8</v>
      </c>
      <c r="D128" s="183" t="s">
        <v>173</v>
      </c>
      <c r="E128" s="184" t="s">
        <v>549</v>
      </c>
      <c r="F128" s="185" t="s">
        <v>550</v>
      </c>
      <c r="G128" s="186" t="s">
        <v>229</v>
      </c>
      <c r="H128" s="187">
        <v>2</v>
      </c>
      <c r="I128" s="188"/>
      <c r="J128" s="189">
        <f>ROUND(I128*H128,2)</f>
        <v>0</v>
      </c>
      <c r="K128" s="190"/>
      <c r="L128" s="191"/>
      <c r="M128" s="192" t="s">
        <v>1</v>
      </c>
      <c r="N128" s="193" t="s">
        <v>39</v>
      </c>
      <c r="O128" s="73"/>
      <c r="P128" s="179">
        <f>O128*H128</f>
        <v>0</v>
      </c>
      <c r="Q128" s="179">
        <v>0.00075000000000000002</v>
      </c>
      <c r="R128" s="179">
        <f>Q128*H128</f>
        <v>0.0015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176</v>
      </c>
      <c r="AT128" s="181" t="s">
        <v>173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592</v>
      </c>
    </row>
    <row r="129" s="12" customFormat="1" ht="25.92" customHeight="1">
      <c r="A129" s="12"/>
      <c r="B129" s="155"/>
      <c r="C129" s="12"/>
      <c r="D129" s="156" t="s">
        <v>73</v>
      </c>
      <c r="E129" s="157" t="s">
        <v>173</v>
      </c>
      <c r="F129" s="157" t="s">
        <v>241</v>
      </c>
      <c r="G129" s="12"/>
      <c r="H129" s="12"/>
      <c r="I129" s="158"/>
      <c r="J129" s="159">
        <f>BK129</f>
        <v>0</v>
      </c>
      <c r="K129" s="12"/>
      <c r="L129" s="155"/>
      <c r="M129" s="160"/>
      <c r="N129" s="161"/>
      <c r="O129" s="161"/>
      <c r="P129" s="162">
        <f>P130</f>
        <v>0</v>
      </c>
      <c r="Q129" s="161"/>
      <c r="R129" s="162">
        <f>R130</f>
        <v>0.05484</v>
      </c>
      <c r="S129" s="161"/>
      <c r="T129" s="163">
        <f>T130</f>
        <v>0.043000000000000003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226</v>
      </c>
      <c r="AT129" s="164" t="s">
        <v>73</v>
      </c>
      <c r="AU129" s="164" t="s">
        <v>74</v>
      </c>
      <c r="AY129" s="156" t="s">
        <v>163</v>
      </c>
      <c r="BK129" s="165">
        <f>BK130</f>
        <v>0</v>
      </c>
    </row>
    <row r="130" s="12" customFormat="1" ht="22.8" customHeight="1">
      <c r="A130" s="12"/>
      <c r="B130" s="155"/>
      <c r="C130" s="12"/>
      <c r="D130" s="156" t="s">
        <v>73</v>
      </c>
      <c r="E130" s="166" t="s">
        <v>506</v>
      </c>
      <c r="F130" s="166" t="s">
        <v>507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SUM(P131:P140)</f>
        <v>0</v>
      </c>
      <c r="Q130" s="161"/>
      <c r="R130" s="162">
        <f>SUM(R131:R140)</f>
        <v>0.05484</v>
      </c>
      <c r="S130" s="161"/>
      <c r="T130" s="163">
        <f>SUM(T131:T140)</f>
        <v>0.043000000000000003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226</v>
      </c>
      <c r="AT130" s="164" t="s">
        <v>73</v>
      </c>
      <c r="AU130" s="164" t="s">
        <v>82</v>
      </c>
      <c r="AY130" s="156" t="s">
        <v>163</v>
      </c>
      <c r="BK130" s="165">
        <f>SUM(BK131:BK140)</f>
        <v>0</v>
      </c>
    </row>
    <row r="131" s="2" customFormat="1" ht="33" customHeight="1">
      <c r="A131" s="34"/>
      <c r="B131" s="168"/>
      <c r="C131" s="169" t="s">
        <v>123</v>
      </c>
      <c r="D131" s="169" t="s">
        <v>167</v>
      </c>
      <c r="E131" s="170" t="s">
        <v>552</v>
      </c>
      <c r="F131" s="171" t="s">
        <v>553</v>
      </c>
      <c r="G131" s="172" t="s">
        <v>170</v>
      </c>
      <c r="H131" s="173">
        <v>10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0.00059999999999999995</v>
      </c>
      <c r="R131" s="179">
        <f>Q131*H131</f>
        <v>0.0059999999999999993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246</v>
      </c>
      <c r="AT131" s="181" t="s">
        <v>167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246</v>
      </c>
      <c r="BM131" s="181" t="s">
        <v>593</v>
      </c>
    </row>
    <row r="132" s="2" customFormat="1" ht="24.15" customHeight="1">
      <c r="A132" s="34"/>
      <c r="B132" s="168"/>
      <c r="C132" s="169" t="s">
        <v>166</v>
      </c>
      <c r="D132" s="169" t="s">
        <v>167</v>
      </c>
      <c r="E132" s="170" t="s">
        <v>594</v>
      </c>
      <c r="F132" s="171" t="s">
        <v>595</v>
      </c>
      <c r="G132" s="172" t="s">
        <v>229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0.0101</v>
      </c>
      <c r="R132" s="179">
        <f>Q132*H132</f>
        <v>0.0101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246</v>
      </c>
      <c r="AT132" s="181" t="s">
        <v>167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246</v>
      </c>
      <c r="BM132" s="181" t="s">
        <v>596</v>
      </c>
    </row>
    <row r="133" s="2" customFormat="1" ht="33" customHeight="1">
      <c r="A133" s="34"/>
      <c r="B133" s="168"/>
      <c r="C133" s="169" t="s">
        <v>414</v>
      </c>
      <c r="D133" s="169" t="s">
        <v>167</v>
      </c>
      <c r="E133" s="170" t="s">
        <v>558</v>
      </c>
      <c r="F133" s="171" t="s">
        <v>559</v>
      </c>
      <c r="G133" s="172" t="s">
        <v>229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0.038739999999999997</v>
      </c>
      <c r="R133" s="179">
        <f>Q133*H133</f>
        <v>0.038739999999999997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246</v>
      </c>
      <c r="AT133" s="181" t="s">
        <v>167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246</v>
      </c>
      <c r="BM133" s="181" t="s">
        <v>597</v>
      </c>
    </row>
    <row r="134" s="2" customFormat="1" ht="33" customHeight="1">
      <c r="A134" s="34"/>
      <c r="B134" s="168"/>
      <c r="C134" s="169" t="s">
        <v>207</v>
      </c>
      <c r="D134" s="169" t="s">
        <v>167</v>
      </c>
      <c r="E134" s="170" t="s">
        <v>598</v>
      </c>
      <c r="F134" s="171" t="s">
        <v>599</v>
      </c>
      <c r="G134" s="172" t="s">
        <v>229</v>
      </c>
      <c r="H134" s="173">
        <v>1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0.0080000000000000002</v>
      </c>
      <c r="T134" s="180">
        <f>S134*H134</f>
        <v>0.0080000000000000002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246</v>
      </c>
      <c r="AT134" s="181" t="s">
        <v>167</v>
      </c>
      <c r="AU134" s="181" t="s">
        <v>84</v>
      </c>
      <c r="AY134" s="15" t="s">
        <v>163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82</v>
      </c>
      <c r="BK134" s="182">
        <f>ROUND(I134*H134,2)</f>
        <v>0</v>
      </c>
      <c r="BL134" s="15" t="s">
        <v>246</v>
      </c>
      <c r="BM134" s="181" t="s">
        <v>600</v>
      </c>
    </row>
    <row r="135" s="2" customFormat="1" ht="33" customHeight="1">
      <c r="A135" s="34"/>
      <c r="B135" s="168"/>
      <c r="C135" s="169" t="s">
        <v>255</v>
      </c>
      <c r="D135" s="169" t="s">
        <v>167</v>
      </c>
      <c r="E135" s="170" t="s">
        <v>564</v>
      </c>
      <c r="F135" s="171" t="s">
        <v>565</v>
      </c>
      <c r="G135" s="172" t="s">
        <v>170</v>
      </c>
      <c r="H135" s="173">
        <v>10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0.0035000000000000001</v>
      </c>
      <c r="T135" s="180">
        <f>S135*H135</f>
        <v>0.035000000000000003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246</v>
      </c>
      <c r="AT135" s="181" t="s">
        <v>167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246</v>
      </c>
      <c r="BM135" s="181" t="s">
        <v>601</v>
      </c>
    </row>
    <row r="136" s="2" customFormat="1" ht="24.15" customHeight="1">
      <c r="A136" s="34"/>
      <c r="B136" s="168"/>
      <c r="C136" s="169" t="s">
        <v>7</v>
      </c>
      <c r="D136" s="169" t="s">
        <v>167</v>
      </c>
      <c r="E136" s="170" t="s">
        <v>514</v>
      </c>
      <c r="F136" s="171" t="s">
        <v>515</v>
      </c>
      <c r="G136" s="172" t="s">
        <v>516</v>
      </c>
      <c r="H136" s="173">
        <v>0.042999999999999997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246</v>
      </c>
      <c r="AT136" s="181" t="s">
        <v>167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246</v>
      </c>
      <c r="BM136" s="181" t="s">
        <v>602</v>
      </c>
    </row>
    <row r="137" s="2" customFormat="1" ht="24.15" customHeight="1">
      <c r="A137" s="34"/>
      <c r="B137" s="168"/>
      <c r="C137" s="169" t="s">
        <v>222</v>
      </c>
      <c r="D137" s="169" t="s">
        <v>167</v>
      </c>
      <c r="E137" s="170" t="s">
        <v>518</v>
      </c>
      <c r="F137" s="171" t="s">
        <v>519</v>
      </c>
      <c r="G137" s="172" t="s">
        <v>516</v>
      </c>
      <c r="H137" s="173">
        <v>0.042999999999999997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246</v>
      </c>
      <c r="AT137" s="181" t="s">
        <v>167</v>
      </c>
      <c r="AU137" s="181" t="s">
        <v>84</v>
      </c>
      <c r="AY137" s="15" t="s">
        <v>163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82</v>
      </c>
      <c r="BK137" s="182">
        <f>ROUND(I137*H137,2)</f>
        <v>0</v>
      </c>
      <c r="BL137" s="15" t="s">
        <v>246</v>
      </c>
      <c r="BM137" s="181" t="s">
        <v>603</v>
      </c>
    </row>
    <row r="138" s="2" customFormat="1" ht="24.15" customHeight="1">
      <c r="A138" s="34"/>
      <c r="B138" s="168"/>
      <c r="C138" s="169" t="s">
        <v>211</v>
      </c>
      <c r="D138" s="169" t="s">
        <v>167</v>
      </c>
      <c r="E138" s="170" t="s">
        <v>521</v>
      </c>
      <c r="F138" s="171" t="s">
        <v>522</v>
      </c>
      <c r="G138" s="172" t="s">
        <v>516</v>
      </c>
      <c r="H138" s="173">
        <v>0.042999999999999997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246</v>
      </c>
      <c r="AT138" s="181" t="s">
        <v>167</v>
      </c>
      <c r="AU138" s="181" t="s">
        <v>84</v>
      </c>
      <c r="AY138" s="15" t="s">
        <v>163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82</v>
      </c>
      <c r="BK138" s="182">
        <f>ROUND(I138*H138,2)</f>
        <v>0</v>
      </c>
      <c r="BL138" s="15" t="s">
        <v>246</v>
      </c>
      <c r="BM138" s="181" t="s">
        <v>604</v>
      </c>
    </row>
    <row r="139" s="2" customFormat="1" ht="24.15" customHeight="1">
      <c r="A139" s="34"/>
      <c r="B139" s="168"/>
      <c r="C139" s="169" t="s">
        <v>215</v>
      </c>
      <c r="D139" s="169" t="s">
        <v>167</v>
      </c>
      <c r="E139" s="170" t="s">
        <v>524</v>
      </c>
      <c r="F139" s="171" t="s">
        <v>525</v>
      </c>
      <c r="G139" s="172" t="s">
        <v>516</v>
      </c>
      <c r="H139" s="173">
        <v>0.042999999999999997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246</v>
      </c>
      <c r="AT139" s="181" t="s">
        <v>167</v>
      </c>
      <c r="AU139" s="181" t="s">
        <v>84</v>
      </c>
      <c r="AY139" s="15" t="s">
        <v>163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82</v>
      </c>
      <c r="BK139" s="182">
        <f>ROUND(I139*H139,2)</f>
        <v>0</v>
      </c>
      <c r="BL139" s="15" t="s">
        <v>246</v>
      </c>
      <c r="BM139" s="181" t="s">
        <v>605</v>
      </c>
    </row>
    <row r="140" s="2" customFormat="1" ht="49.05" customHeight="1">
      <c r="A140" s="34"/>
      <c r="B140" s="168"/>
      <c r="C140" s="169" t="s">
        <v>203</v>
      </c>
      <c r="D140" s="169" t="s">
        <v>167</v>
      </c>
      <c r="E140" s="170" t="s">
        <v>527</v>
      </c>
      <c r="F140" s="171" t="s">
        <v>528</v>
      </c>
      <c r="G140" s="172" t="s">
        <v>516</v>
      </c>
      <c r="H140" s="173">
        <v>0.042999999999999997</v>
      </c>
      <c r="I140" s="174"/>
      <c r="J140" s="175">
        <f>ROUND(I140*H140,2)</f>
        <v>0</v>
      </c>
      <c r="K140" s="176"/>
      <c r="L140" s="35"/>
      <c r="M140" s="199" t="s">
        <v>1</v>
      </c>
      <c r="N140" s="200" t="s">
        <v>39</v>
      </c>
      <c r="O140" s="196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246</v>
      </c>
      <c r="AT140" s="181" t="s">
        <v>167</v>
      </c>
      <c r="AU140" s="181" t="s">
        <v>84</v>
      </c>
      <c r="AY140" s="15" t="s">
        <v>163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82</v>
      </c>
      <c r="BK140" s="182">
        <f>ROUND(I140*H140,2)</f>
        <v>0</v>
      </c>
      <c r="BL140" s="15" t="s">
        <v>246</v>
      </c>
      <c r="BM140" s="181" t="s">
        <v>606</v>
      </c>
    </row>
    <row r="141" s="2" customFormat="1" ht="6.96" customHeight="1">
      <c r="A141" s="34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35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autoFilter ref="C119:K14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607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ROUND((SUM(BE120:BE140)),  2)</f>
        <v>0</v>
      </c>
      <c r="G33" s="34"/>
      <c r="H33" s="34"/>
      <c r="I33" s="124">
        <v>0.20999999999999999</v>
      </c>
      <c r="J33" s="123">
        <f>ROUND(((SUM(BE120:BE140))*I33),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ROUND((SUM(BF120:BF140)),  2)</f>
        <v>0</v>
      </c>
      <c r="G34" s="34"/>
      <c r="H34" s="34"/>
      <c r="I34" s="124">
        <v>0.14999999999999999</v>
      </c>
      <c r="J34" s="123">
        <f>ROUND(((SUM(BF120:BF140))*I34),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ROUND((SUM(BG120:BG140)),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ROUND((SUM(BH120:BH140)),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ROUND((SUM(BI120:BI140)),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13 - Nouzové osvětlení (1.PP-8.NP)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145</v>
      </c>
      <c r="E99" s="138"/>
      <c r="F99" s="138"/>
      <c r="G99" s="138"/>
      <c r="H99" s="138"/>
      <c r="I99" s="138"/>
      <c r="J99" s="139">
        <f>J130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474</v>
      </c>
      <c r="E100" s="142"/>
      <c r="F100" s="142"/>
      <c r="G100" s="142"/>
      <c r="H100" s="142"/>
      <c r="I100" s="142"/>
      <c r="J100" s="143">
        <f>J131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148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 Bělský les - BD, ul. Vaňkova 52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136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13 - Nouzové osvětlení (1.PP-8.NP)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18. 4. 2023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149</v>
      </c>
      <c r="D119" s="147" t="s">
        <v>59</v>
      </c>
      <c r="E119" s="147" t="s">
        <v>55</v>
      </c>
      <c r="F119" s="147" t="s">
        <v>56</v>
      </c>
      <c r="G119" s="147" t="s">
        <v>150</v>
      </c>
      <c r="H119" s="147" t="s">
        <v>151</v>
      </c>
      <c r="I119" s="147" t="s">
        <v>152</v>
      </c>
      <c r="J119" s="148" t="s">
        <v>140</v>
      </c>
      <c r="K119" s="149" t="s">
        <v>153</v>
      </c>
      <c r="L119" s="150"/>
      <c r="M119" s="82" t="s">
        <v>1</v>
      </c>
      <c r="N119" s="83" t="s">
        <v>38</v>
      </c>
      <c r="O119" s="83" t="s">
        <v>154</v>
      </c>
      <c r="P119" s="83" t="s">
        <v>155</v>
      </c>
      <c r="Q119" s="83" t="s">
        <v>156</v>
      </c>
      <c r="R119" s="83" t="s">
        <v>157</v>
      </c>
      <c r="S119" s="83" t="s">
        <v>158</v>
      </c>
      <c r="T119" s="84" t="s">
        <v>159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160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P121+P130</f>
        <v>0</v>
      </c>
      <c r="Q120" s="86"/>
      <c r="R120" s="152">
        <f>R121+R130</f>
        <v>0.071457999999999994</v>
      </c>
      <c r="S120" s="86"/>
      <c r="T120" s="153">
        <f>T121+T130</f>
        <v>0.12004000000000001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73</v>
      </c>
      <c r="AU120" s="15" t="s">
        <v>142</v>
      </c>
      <c r="BK120" s="154">
        <f>BK121+BK130</f>
        <v>0</v>
      </c>
    </row>
    <row r="121" s="12" customFormat="1" ht="25.92" customHeight="1">
      <c r="A121" s="12"/>
      <c r="B121" s="155"/>
      <c r="C121" s="12"/>
      <c r="D121" s="156" t="s">
        <v>73</v>
      </c>
      <c r="E121" s="157" t="s">
        <v>161</v>
      </c>
      <c r="F121" s="157" t="s">
        <v>162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0.017418000000000003</v>
      </c>
      <c r="S121" s="161"/>
      <c r="T121" s="163">
        <f>T122</f>
        <v>4.0000000000000003E-05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84</v>
      </c>
      <c r="AT121" s="164" t="s">
        <v>73</v>
      </c>
      <c r="AU121" s="164" t="s">
        <v>74</v>
      </c>
      <c r="AY121" s="156" t="s">
        <v>163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73</v>
      </c>
      <c r="E122" s="166" t="s">
        <v>164</v>
      </c>
      <c r="F122" s="166" t="s">
        <v>165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SUM(P123:P129)</f>
        <v>0</v>
      </c>
      <c r="Q122" s="161"/>
      <c r="R122" s="162">
        <f>SUM(R123:R129)</f>
        <v>0.017418000000000003</v>
      </c>
      <c r="S122" s="161"/>
      <c r="T122" s="163">
        <f>SUM(T123:T129)</f>
        <v>4.0000000000000003E-05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84</v>
      </c>
      <c r="AT122" s="164" t="s">
        <v>73</v>
      </c>
      <c r="AU122" s="164" t="s">
        <v>82</v>
      </c>
      <c r="AY122" s="156" t="s">
        <v>163</v>
      </c>
      <c r="BK122" s="165">
        <f>SUM(BK123:BK129)</f>
        <v>0</v>
      </c>
    </row>
    <row r="123" s="2" customFormat="1" ht="16.5" customHeight="1">
      <c r="A123" s="34"/>
      <c r="B123" s="168"/>
      <c r="C123" s="169" t="s">
        <v>132</v>
      </c>
      <c r="D123" s="169" t="s">
        <v>167</v>
      </c>
      <c r="E123" s="170" t="s">
        <v>475</v>
      </c>
      <c r="F123" s="171" t="s">
        <v>476</v>
      </c>
      <c r="G123" s="172" t="s">
        <v>229</v>
      </c>
      <c r="H123" s="173">
        <v>9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123</v>
      </c>
      <c r="AT123" s="181" t="s">
        <v>167</v>
      </c>
      <c r="AU123" s="181" t="s">
        <v>84</v>
      </c>
      <c r="AY123" s="15" t="s">
        <v>163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82</v>
      </c>
      <c r="BK123" s="182">
        <f>ROUND(I123*H123,2)</f>
        <v>0</v>
      </c>
      <c r="BL123" s="15" t="s">
        <v>123</v>
      </c>
      <c r="BM123" s="181" t="s">
        <v>608</v>
      </c>
    </row>
    <row r="124" s="2" customFormat="1" ht="24.15" customHeight="1">
      <c r="A124" s="34"/>
      <c r="B124" s="168"/>
      <c r="C124" s="183" t="s">
        <v>255</v>
      </c>
      <c r="D124" s="183" t="s">
        <v>173</v>
      </c>
      <c r="E124" s="184" t="s">
        <v>478</v>
      </c>
      <c r="F124" s="185" t="s">
        <v>479</v>
      </c>
      <c r="G124" s="186" t="s">
        <v>229</v>
      </c>
      <c r="H124" s="187">
        <v>9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9.0000000000000006E-05</v>
      </c>
      <c r="R124" s="179">
        <f>Q124*H124</f>
        <v>0.00081000000000000006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176</v>
      </c>
      <c r="AT124" s="181" t="s">
        <v>173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609</v>
      </c>
    </row>
    <row r="125" s="2" customFormat="1" ht="24.15" customHeight="1">
      <c r="A125" s="34"/>
      <c r="B125" s="168"/>
      <c r="C125" s="169" t="s">
        <v>82</v>
      </c>
      <c r="D125" s="169" t="s">
        <v>167</v>
      </c>
      <c r="E125" s="170" t="s">
        <v>204</v>
      </c>
      <c r="F125" s="171" t="s">
        <v>205</v>
      </c>
      <c r="G125" s="172" t="s">
        <v>170</v>
      </c>
      <c r="H125" s="173">
        <v>66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123</v>
      </c>
      <c r="AT125" s="181" t="s">
        <v>167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610</v>
      </c>
    </row>
    <row r="126" s="2" customFormat="1" ht="24.15" customHeight="1">
      <c r="A126" s="34"/>
      <c r="B126" s="168"/>
      <c r="C126" s="183" t="s">
        <v>84</v>
      </c>
      <c r="D126" s="183" t="s">
        <v>173</v>
      </c>
      <c r="E126" s="184" t="s">
        <v>491</v>
      </c>
      <c r="F126" s="185" t="s">
        <v>492</v>
      </c>
      <c r="G126" s="186" t="s">
        <v>170</v>
      </c>
      <c r="H126" s="187">
        <v>75.900000000000006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39</v>
      </c>
      <c r="O126" s="73"/>
      <c r="P126" s="179">
        <f>O126*H126</f>
        <v>0</v>
      </c>
      <c r="Q126" s="179">
        <v>0.00012</v>
      </c>
      <c r="R126" s="179">
        <f>Q126*H126</f>
        <v>0.0091080000000000015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176</v>
      </c>
      <c r="AT126" s="181" t="s">
        <v>173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611</v>
      </c>
    </row>
    <row r="127" s="2" customFormat="1" ht="16.5" customHeight="1">
      <c r="A127" s="34"/>
      <c r="B127" s="168"/>
      <c r="C127" s="169" t="s">
        <v>226</v>
      </c>
      <c r="D127" s="169" t="s">
        <v>167</v>
      </c>
      <c r="E127" s="170" t="s">
        <v>494</v>
      </c>
      <c r="F127" s="171" t="s">
        <v>495</v>
      </c>
      <c r="G127" s="172" t="s">
        <v>229</v>
      </c>
      <c r="H127" s="173">
        <v>1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4.0000000000000003E-05</v>
      </c>
      <c r="T127" s="180">
        <f>S127*H127</f>
        <v>4.0000000000000003E-05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123</v>
      </c>
      <c r="AT127" s="181" t="s">
        <v>167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612</v>
      </c>
    </row>
    <row r="128" s="2" customFormat="1" ht="33" customHeight="1">
      <c r="A128" s="34"/>
      <c r="B128" s="168"/>
      <c r="C128" s="169" t="s">
        <v>284</v>
      </c>
      <c r="D128" s="169" t="s">
        <v>167</v>
      </c>
      <c r="E128" s="170" t="s">
        <v>546</v>
      </c>
      <c r="F128" s="171" t="s">
        <v>547</v>
      </c>
      <c r="G128" s="172" t="s">
        <v>229</v>
      </c>
      <c r="H128" s="173">
        <v>10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123</v>
      </c>
      <c r="AT128" s="181" t="s">
        <v>167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613</v>
      </c>
    </row>
    <row r="129" s="2" customFormat="1" ht="24.15" customHeight="1">
      <c r="A129" s="34"/>
      <c r="B129" s="168"/>
      <c r="C129" s="183" t="s">
        <v>288</v>
      </c>
      <c r="D129" s="183" t="s">
        <v>173</v>
      </c>
      <c r="E129" s="184" t="s">
        <v>614</v>
      </c>
      <c r="F129" s="185" t="s">
        <v>615</v>
      </c>
      <c r="G129" s="186" t="s">
        <v>229</v>
      </c>
      <c r="H129" s="187">
        <v>10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0.00075000000000000002</v>
      </c>
      <c r="R129" s="179">
        <f>Q129*H129</f>
        <v>0.0074999999999999997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176</v>
      </c>
      <c r="AT129" s="181" t="s">
        <v>173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616</v>
      </c>
    </row>
    <row r="130" s="12" customFormat="1" ht="25.92" customHeight="1">
      <c r="A130" s="12"/>
      <c r="B130" s="155"/>
      <c r="C130" s="12"/>
      <c r="D130" s="156" t="s">
        <v>73</v>
      </c>
      <c r="E130" s="157" t="s">
        <v>173</v>
      </c>
      <c r="F130" s="157" t="s">
        <v>241</v>
      </c>
      <c r="G130" s="12"/>
      <c r="H130" s="12"/>
      <c r="I130" s="158"/>
      <c r="J130" s="159">
        <f>BK130</f>
        <v>0</v>
      </c>
      <c r="K130" s="12"/>
      <c r="L130" s="155"/>
      <c r="M130" s="160"/>
      <c r="N130" s="161"/>
      <c r="O130" s="161"/>
      <c r="P130" s="162">
        <f>P131</f>
        <v>0</v>
      </c>
      <c r="Q130" s="161"/>
      <c r="R130" s="162">
        <f>R131</f>
        <v>0.054039999999999998</v>
      </c>
      <c r="S130" s="161"/>
      <c r="T130" s="163">
        <f>T131</f>
        <v>0.12000000000000001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226</v>
      </c>
      <c r="AT130" s="164" t="s">
        <v>73</v>
      </c>
      <c r="AU130" s="164" t="s">
        <v>74</v>
      </c>
      <c r="AY130" s="156" t="s">
        <v>163</v>
      </c>
      <c r="BK130" s="165">
        <f>BK131</f>
        <v>0</v>
      </c>
    </row>
    <row r="131" s="12" customFormat="1" ht="22.8" customHeight="1">
      <c r="A131" s="12"/>
      <c r="B131" s="155"/>
      <c r="C131" s="12"/>
      <c r="D131" s="156" t="s">
        <v>73</v>
      </c>
      <c r="E131" s="166" t="s">
        <v>506</v>
      </c>
      <c r="F131" s="166" t="s">
        <v>507</v>
      </c>
      <c r="G131" s="12"/>
      <c r="H131" s="12"/>
      <c r="I131" s="158"/>
      <c r="J131" s="167">
        <f>BK131</f>
        <v>0</v>
      </c>
      <c r="K131" s="12"/>
      <c r="L131" s="155"/>
      <c r="M131" s="160"/>
      <c r="N131" s="161"/>
      <c r="O131" s="161"/>
      <c r="P131" s="162">
        <f>SUM(P132:P140)</f>
        <v>0</v>
      </c>
      <c r="Q131" s="161"/>
      <c r="R131" s="162">
        <f>SUM(R132:R140)</f>
        <v>0.054039999999999998</v>
      </c>
      <c r="S131" s="161"/>
      <c r="T131" s="163">
        <f>SUM(T132:T140)</f>
        <v>0.12000000000000001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226</v>
      </c>
      <c r="AT131" s="164" t="s">
        <v>73</v>
      </c>
      <c r="AU131" s="164" t="s">
        <v>82</v>
      </c>
      <c r="AY131" s="156" t="s">
        <v>163</v>
      </c>
      <c r="BK131" s="165">
        <f>SUM(BK132:BK140)</f>
        <v>0</v>
      </c>
    </row>
    <row r="132" s="2" customFormat="1" ht="33" customHeight="1">
      <c r="A132" s="34"/>
      <c r="B132" s="168"/>
      <c r="C132" s="169" t="s">
        <v>261</v>
      </c>
      <c r="D132" s="169" t="s">
        <v>167</v>
      </c>
      <c r="E132" s="170" t="s">
        <v>552</v>
      </c>
      <c r="F132" s="171" t="s">
        <v>553</v>
      </c>
      <c r="G132" s="172" t="s">
        <v>170</v>
      </c>
      <c r="H132" s="173">
        <v>20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0.00059999999999999995</v>
      </c>
      <c r="R132" s="179">
        <f>Q132*H132</f>
        <v>0.011999999999999999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246</v>
      </c>
      <c r="AT132" s="181" t="s">
        <v>167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246</v>
      </c>
      <c r="BM132" s="181" t="s">
        <v>617</v>
      </c>
    </row>
    <row r="133" s="2" customFormat="1" ht="33" customHeight="1">
      <c r="A133" s="34"/>
      <c r="B133" s="168"/>
      <c r="C133" s="169" t="s">
        <v>129</v>
      </c>
      <c r="D133" s="169" t="s">
        <v>167</v>
      </c>
      <c r="E133" s="170" t="s">
        <v>555</v>
      </c>
      <c r="F133" s="171" t="s">
        <v>556</v>
      </c>
      <c r="G133" s="172" t="s">
        <v>229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0.042040000000000001</v>
      </c>
      <c r="R133" s="179">
        <f>Q133*H133</f>
        <v>0.042040000000000001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246</v>
      </c>
      <c r="AT133" s="181" t="s">
        <v>167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246</v>
      </c>
      <c r="BM133" s="181" t="s">
        <v>618</v>
      </c>
    </row>
    <row r="134" s="2" customFormat="1" ht="37.8" customHeight="1">
      <c r="A134" s="34"/>
      <c r="B134" s="168"/>
      <c r="C134" s="169" t="s">
        <v>126</v>
      </c>
      <c r="D134" s="169" t="s">
        <v>167</v>
      </c>
      <c r="E134" s="170" t="s">
        <v>619</v>
      </c>
      <c r="F134" s="171" t="s">
        <v>620</v>
      </c>
      <c r="G134" s="172" t="s">
        <v>229</v>
      </c>
      <c r="H134" s="173">
        <v>1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0.050000000000000003</v>
      </c>
      <c r="T134" s="180">
        <f>S134*H134</f>
        <v>0.050000000000000003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246</v>
      </c>
      <c r="AT134" s="181" t="s">
        <v>167</v>
      </c>
      <c r="AU134" s="181" t="s">
        <v>84</v>
      </c>
      <c r="AY134" s="15" t="s">
        <v>163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82</v>
      </c>
      <c r="BK134" s="182">
        <f>ROUND(I134*H134,2)</f>
        <v>0</v>
      </c>
      <c r="BL134" s="15" t="s">
        <v>246</v>
      </c>
      <c r="BM134" s="181" t="s">
        <v>621</v>
      </c>
    </row>
    <row r="135" s="2" customFormat="1" ht="33" customHeight="1">
      <c r="A135" s="34"/>
      <c r="B135" s="168"/>
      <c r="C135" s="169" t="s">
        <v>109</v>
      </c>
      <c r="D135" s="169" t="s">
        <v>167</v>
      </c>
      <c r="E135" s="170" t="s">
        <v>564</v>
      </c>
      <c r="F135" s="171" t="s">
        <v>565</v>
      </c>
      <c r="G135" s="172" t="s">
        <v>170</v>
      </c>
      <c r="H135" s="173">
        <v>20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0.0035000000000000001</v>
      </c>
      <c r="T135" s="180">
        <f>S135*H135</f>
        <v>0.070000000000000007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246</v>
      </c>
      <c r="AT135" s="181" t="s">
        <v>167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246</v>
      </c>
      <c r="BM135" s="181" t="s">
        <v>622</v>
      </c>
    </row>
    <row r="136" s="2" customFormat="1" ht="24.15" customHeight="1">
      <c r="A136" s="34"/>
      <c r="B136" s="168"/>
      <c r="C136" s="169" t="s">
        <v>112</v>
      </c>
      <c r="D136" s="169" t="s">
        <v>167</v>
      </c>
      <c r="E136" s="170" t="s">
        <v>514</v>
      </c>
      <c r="F136" s="171" t="s">
        <v>515</v>
      </c>
      <c r="G136" s="172" t="s">
        <v>516</v>
      </c>
      <c r="H136" s="173">
        <v>0.12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246</v>
      </c>
      <c r="AT136" s="181" t="s">
        <v>167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246</v>
      </c>
      <c r="BM136" s="181" t="s">
        <v>623</v>
      </c>
    </row>
    <row r="137" s="2" customFormat="1" ht="24.15" customHeight="1">
      <c r="A137" s="34"/>
      <c r="B137" s="168"/>
      <c r="C137" s="169" t="s">
        <v>115</v>
      </c>
      <c r="D137" s="169" t="s">
        <v>167</v>
      </c>
      <c r="E137" s="170" t="s">
        <v>518</v>
      </c>
      <c r="F137" s="171" t="s">
        <v>519</v>
      </c>
      <c r="G137" s="172" t="s">
        <v>516</v>
      </c>
      <c r="H137" s="173">
        <v>0.12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246</v>
      </c>
      <c r="AT137" s="181" t="s">
        <v>167</v>
      </c>
      <c r="AU137" s="181" t="s">
        <v>84</v>
      </c>
      <c r="AY137" s="15" t="s">
        <v>163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82</v>
      </c>
      <c r="BK137" s="182">
        <f>ROUND(I137*H137,2)</f>
        <v>0</v>
      </c>
      <c r="BL137" s="15" t="s">
        <v>246</v>
      </c>
      <c r="BM137" s="181" t="s">
        <v>624</v>
      </c>
    </row>
    <row r="138" s="2" customFormat="1" ht="24.15" customHeight="1">
      <c r="A138" s="34"/>
      <c r="B138" s="168"/>
      <c r="C138" s="169" t="s">
        <v>118</v>
      </c>
      <c r="D138" s="169" t="s">
        <v>167</v>
      </c>
      <c r="E138" s="170" t="s">
        <v>521</v>
      </c>
      <c r="F138" s="171" t="s">
        <v>522</v>
      </c>
      <c r="G138" s="172" t="s">
        <v>516</v>
      </c>
      <c r="H138" s="173">
        <v>0.12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246</v>
      </c>
      <c r="AT138" s="181" t="s">
        <v>167</v>
      </c>
      <c r="AU138" s="181" t="s">
        <v>84</v>
      </c>
      <c r="AY138" s="15" t="s">
        <v>163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82</v>
      </c>
      <c r="BK138" s="182">
        <f>ROUND(I138*H138,2)</f>
        <v>0</v>
      </c>
      <c r="BL138" s="15" t="s">
        <v>246</v>
      </c>
      <c r="BM138" s="181" t="s">
        <v>625</v>
      </c>
    </row>
    <row r="139" s="2" customFormat="1" ht="24.15" customHeight="1">
      <c r="A139" s="34"/>
      <c r="B139" s="168"/>
      <c r="C139" s="169" t="s">
        <v>8</v>
      </c>
      <c r="D139" s="169" t="s">
        <v>167</v>
      </c>
      <c r="E139" s="170" t="s">
        <v>524</v>
      </c>
      <c r="F139" s="171" t="s">
        <v>525</v>
      </c>
      <c r="G139" s="172" t="s">
        <v>516</v>
      </c>
      <c r="H139" s="173">
        <v>0.12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246</v>
      </c>
      <c r="AT139" s="181" t="s">
        <v>167</v>
      </c>
      <c r="AU139" s="181" t="s">
        <v>84</v>
      </c>
      <c r="AY139" s="15" t="s">
        <v>163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82</v>
      </c>
      <c r="BK139" s="182">
        <f>ROUND(I139*H139,2)</f>
        <v>0</v>
      </c>
      <c r="BL139" s="15" t="s">
        <v>246</v>
      </c>
      <c r="BM139" s="181" t="s">
        <v>626</v>
      </c>
    </row>
    <row r="140" s="2" customFormat="1" ht="49.05" customHeight="1">
      <c r="A140" s="34"/>
      <c r="B140" s="168"/>
      <c r="C140" s="169" t="s">
        <v>123</v>
      </c>
      <c r="D140" s="169" t="s">
        <v>167</v>
      </c>
      <c r="E140" s="170" t="s">
        <v>527</v>
      </c>
      <c r="F140" s="171" t="s">
        <v>528</v>
      </c>
      <c r="G140" s="172" t="s">
        <v>516</v>
      </c>
      <c r="H140" s="173">
        <v>0.12</v>
      </c>
      <c r="I140" s="174"/>
      <c r="J140" s="175">
        <f>ROUND(I140*H140,2)</f>
        <v>0</v>
      </c>
      <c r="K140" s="176"/>
      <c r="L140" s="35"/>
      <c r="M140" s="199" t="s">
        <v>1</v>
      </c>
      <c r="N140" s="200" t="s">
        <v>39</v>
      </c>
      <c r="O140" s="196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246</v>
      </c>
      <c r="AT140" s="181" t="s">
        <v>167</v>
      </c>
      <c r="AU140" s="181" t="s">
        <v>84</v>
      </c>
      <c r="AY140" s="15" t="s">
        <v>163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82</v>
      </c>
      <c r="BK140" s="182">
        <f>ROUND(I140*H140,2)</f>
        <v>0</v>
      </c>
      <c r="BL140" s="15" t="s">
        <v>246</v>
      </c>
      <c r="BM140" s="181" t="s">
        <v>627</v>
      </c>
    </row>
    <row r="141" s="2" customFormat="1" ht="6.96" customHeight="1">
      <c r="A141" s="34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35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autoFilter ref="C119:K14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628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ROUND((SUM(BE118:BE136)),  2)</f>
        <v>0</v>
      </c>
      <c r="G33" s="34"/>
      <c r="H33" s="34"/>
      <c r="I33" s="124">
        <v>0.20999999999999999</v>
      </c>
      <c r="J33" s="123">
        <f>ROUND(((SUM(BE118:BE136))*I33),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ROUND((SUM(BF118:BF136)),  2)</f>
        <v>0</v>
      </c>
      <c r="G34" s="34"/>
      <c r="H34" s="34"/>
      <c r="I34" s="124">
        <v>0.14999999999999999</v>
      </c>
      <c r="J34" s="123">
        <f>ROUND(((SUM(BF118:BF136))*I34),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ROUND((SUM(BG118:BG136)),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ROUND((SUM(BH118:BH136)),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ROUND((SUM(BI118:BI136)),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14 - Osvětlení strojovny výtahu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148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 Bělský les - BD, ul. Vaňkova 52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136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14 - Osvětlení strojovny výtahu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18. 4. 2023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30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28</v>
      </c>
      <c r="D115" s="34"/>
      <c r="E115" s="34"/>
      <c r="F115" s="23" t="str">
        <f>IF(E18="","",E18)</f>
        <v>Vyplň údaj</v>
      </c>
      <c r="G115" s="34"/>
      <c r="H115" s="34"/>
      <c r="I115" s="28" t="s">
        <v>32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149</v>
      </c>
      <c r="D117" s="147" t="s">
        <v>59</v>
      </c>
      <c r="E117" s="147" t="s">
        <v>55</v>
      </c>
      <c r="F117" s="147" t="s">
        <v>56</v>
      </c>
      <c r="G117" s="147" t="s">
        <v>150</v>
      </c>
      <c r="H117" s="147" t="s">
        <v>151</v>
      </c>
      <c r="I117" s="147" t="s">
        <v>152</v>
      </c>
      <c r="J117" s="148" t="s">
        <v>140</v>
      </c>
      <c r="K117" s="149" t="s">
        <v>153</v>
      </c>
      <c r="L117" s="150"/>
      <c r="M117" s="82" t="s">
        <v>1</v>
      </c>
      <c r="N117" s="83" t="s">
        <v>38</v>
      </c>
      <c r="O117" s="83" t="s">
        <v>154</v>
      </c>
      <c r="P117" s="83" t="s">
        <v>155</v>
      </c>
      <c r="Q117" s="83" t="s">
        <v>156</v>
      </c>
      <c r="R117" s="83" t="s">
        <v>157</v>
      </c>
      <c r="S117" s="83" t="s">
        <v>158</v>
      </c>
      <c r="T117" s="84" t="s">
        <v>159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160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0.011606</v>
      </c>
      <c r="S118" s="86"/>
      <c r="T118" s="153">
        <f>T119</f>
        <v>0.025839999999999998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73</v>
      </c>
      <c r="AU118" s="15" t="s">
        <v>142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73</v>
      </c>
      <c r="E119" s="157" t="s">
        <v>161</v>
      </c>
      <c r="F119" s="157" t="s">
        <v>162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0.011606</v>
      </c>
      <c r="S119" s="161"/>
      <c r="T119" s="163">
        <f>T120</f>
        <v>0.025839999999999998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84</v>
      </c>
      <c r="AT119" s="164" t="s">
        <v>73</v>
      </c>
      <c r="AU119" s="164" t="s">
        <v>74</v>
      </c>
      <c r="AY119" s="156" t="s">
        <v>163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73</v>
      </c>
      <c r="E120" s="166" t="s">
        <v>164</v>
      </c>
      <c r="F120" s="166" t="s">
        <v>165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SUM(P121:P136)</f>
        <v>0</v>
      </c>
      <c r="Q120" s="161"/>
      <c r="R120" s="162">
        <f>SUM(R121:R136)</f>
        <v>0.011606</v>
      </c>
      <c r="S120" s="161"/>
      <c r="T120" s="163">
        <f>SUM(T121:T136)</f>
        <v>0.025839999999999998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84</v>
      </c>
      <c r="AT120" s="164" t="s">
        <v>73</v>
      </c>
      <c r="AU120" s="164" t="s">
        <v>82</v>
      </c>
      <c r="AY120" s="156" t="s">
        <v>163</v>
      </c>
      <c r="BK120" s="165">
        <f>SUM(BK121:BK136)</f>
        <v>0</v>
      </c>
    </row>
    <row r="121" s="2" customFormat="1" ht="24.15" customHeight="1">
      <c r="A121" s="34"/>
      <c r="B121" s="168"/>
      <c r="C121" s="169" t="s">
        <v>207</v>
      </c>
      <c r="D121" s="169" t="s">
        <v>167</v>
      </c>
      <c r="E121" s="170" t="s">
        <v>467</v>
      </c>
      <c r="F121" s="171" t="s">
        <v>468</v>
      </c>
      <c r="G121" s="172" t="s">
        <v>170</v>
      </c>
      <c r="H121" s="173">
        <v>16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123</v>
      </c>
      <c r="AT121" s="181" t="s">
        <v>167</v>
      </c>
      <c r="AU121" s="181" t="s">
        <v>84</v>
      </c>
      <c r="AY121" s="15" t="s">
        <v>163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82</v>
      </c>
      <c r="BK121" s="182">
        <f>ROUND(I121*H121,2)</f>
        <v>0</v>
      </c>
      <c r="BL121" s="15" t="s">
        <v>123</v>
      </c>
      <c r="BM121" s="181" t="s">
        <v>629</v>
      </c>
    </row>
    <row r="122" s="2" customFormat="1" ht="16.5" customHeight="1">
      <c r="A122" s="34"/>
      <c r="B122" s="168"/>
      <c r="C122" s="183" t="s">
        <v>166</v>
      </c>
      <c r="D122" s="183" t="s">
        <v>173</v>
      </c>
      <c r="E122" s="184" t="s">
        <v>574</v>
      </c>
      <c r="F122" s="185" t="s">
        <v>575</v>
      </c>
      <c r="G122" s="186" t="s">
        <v>170</v>
      </c>
      <c r="H122" s="187">
        <v>16.800000000000001</v>
      </c>
      <c r="I122" s="188"/>
      <c r="J122" s="189">
        <f>ROUND(I122*H122,2)</f>
        <v>0</v>
      </c>
      <c r="K122" s="190"/>
      <c r="L122" s="191"/>
      <c r="M122" s="192" t="s">
        <v>1</v>
      </c>
      <c r="N122" s="193" t="s">
        <v>39</v>
      </c>
      <c r="O122" s="73"/>
      <c r="P122" s="179">
        <f>O122*H122</f>
        <v>0</v>
      </c>
      <c r="Q122" s="179">
        <v>0.00010000000000000001</v>
      </c>
      <c r="R122" s="179">
        <f>Q122*H122</f>
        <v>0.0016800000000000001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176</v>
      </c>
      <c r="AT122" s="181" t="s">
        <v>173</v>
      </c>
      <c r="AU122" s="181" t="s">
        <v>84</v>
      </c>
      <c r="AY122" s="15" t="s">
        <v>163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82</v>
      </c>
      <c r="BK122" s="182">
        <f>ROUND(I122*H122,2)</f>
        <v>0</v>
      </c>
      <c r="BL122" s="15" t="s">
        <v>123</v>
      </c>
      <c r="BM122" s="181" t="s">
        <v>630</v>
      </c>
    </row>
    <row r="123" s="2" customFormat="1" ht="24.15" customHeight="1">
      <c r="A123" s="34"/>
      <c r="B123" s="168"/>
      <c r="C123" s="169" t="s">
        <v>376</v>
      </c>
      <c r="D123" s="169" t="s">
        <v>167</v>
      </c>
      <c r="E123" s="170" t="s">
        <v>481</v>
      </c>
      <c r="F123" s="171" t="s">
        <v>482</v>
      </c>
      <c r="G123" s="172" t="s">
        <v>229</v>
      </c>
      <c r="H123" s="173">
        <v>2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123</v>
      </c>
      <c r="AT123" s="181" t="s">
        <v>167</v>
      </c>
      <c r="AU123" s="181" t="s">
        <v>84</v>
      </c>
      <c r="AY123" s="15" t="s">
        <v>163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82</v>
      </c>
      <c r="BK123" s="182">
        <f>ROUND(I123*H123,2)</f>
        <v>0</v>
      </c>
      <c r="BL123" s="15" t="s">
        <v>123</v>
      </c>
      <c r="BM123" s="181" t="s">
        <v>631</v>
      </c>
    </row>
    <row r="124" s="2" customFormat="1" ht="16.5" customHeight="1">
      <c r="A124" s="34"/>
      <c r="B124" s="168"/>
      <c r="C124" s="183" t="s">
        <v>394</v>
      </c>
      <c r="D124" s="183" t="s">
        <v>173</v>
      </c>
      <c r="E124" s="184" t="s">
        <v>484</v>
      </c>
      <c r="F124" s="185" t="s">
        <v>485</v>
      </c>
      <c r="G124" s="186" t="s">
        <v>229</v>
      </c>
      <c r="H124" s="187">
        <v>2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9.0000000000000006E-05</v>
      </c>
      <c r="R124" s="179">
        <f>Q124*H124</f>
        <v>0.00018000000000000001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176</v>
      </c>
      <c r="AT124" s="181" t="s">
        <v>173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632</v>
      </c>
    </row>
    <row r="125" s="2" customFormat="1" ht="24.15" customHeight="1">
      <c r="A125" s="34"/>
      <c r="B125" s="168"/>
      <c r="C125" s="169" t="s">
        <v>374</v>
      </c>
      <c r="D125" s="169" t="s">
        <v>167</v>
      </c>
      <c r="E125" s="170" t="s">
        <v>633</v>
      </c>
      <c r="F125" s="171" t="s">
        <v>634</v>
      </c>
      <c r="G125" s="172" t="s">
        <v>170</v>
      </c>
      <c r="H125" s="173">
        <v>12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0.00215</v>
      </c>
      <c r="T125" s="180">
        <f>S125*H125</f>
        <v>0.0258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123</v>
      </c>
      <c r="AT125" s="181" t="s">
        <v>167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635</v>
      </c>
    </row>
    <row r="126" s="2" customFormat="1" ht="24.15" customHeight="1">
      <c r="A126" s="34"/>
      <c r="B126" s="168"/>
      <c r="C126" s="169" t="s">
        <v>265</v>
      </c>
      <c r="D126" s="169" t="s">
        <v>167</v>
      </c>
      <c r="E126" s="170" t="s">
        <v>204</v>
      </c>
      <c r="F126" s="171" t="s">
        <v>205</v>
      </c>
      <c r="G126" s="172" t="s">
        <v>170</v>
      </c>
      <c r="H126" s="173">
        <v>12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123</v>
      </c>
      <c r="AT126" s="181" t="s">
        <v>167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636</v>
      </c>
    </row>
    <row r="127" s="2" customFormat="1" ht="24.15" customHeight="1">
      <c r="A127" s="34"/>
      <c r="B127" s="168"/>
      <c r="C127" s="183" t="s">
        <v>178</v>
      </c>
      <c r="D127" s="183" t="s">
        <v>173</v>
      </c>
      <c r="E127" s="184" t="s">
        <v>491</v>
      </c>
      <c r="F127" s="185" t="s">
        <v>492</v>
      </c>
      <c r="G127" s="186" t="s">
        <v>170</v>
      </c>
      <c r="H127" s="187">
        <v>13.800000000000001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0.00012</v>
      </c>
      <c r="R127" s="179">
        <f>Q127*H127</f>
        <v>0.0016560000000000001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176</v>
      </c>
      <c r="AT127" s="181" t="s">
        <v>173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637</v>
      </c>
    </row>
    <row r="128" s="2" customFormat="1" ht="37.8" customHeight="1">
      <c r="A128" s="34"/>
      <c r="B128" s="168"/>
      <c r="C128" s="169" t="s">
        <v>418</v>
      </c>
      <c r="D128" s="169" t="s">
        <v>167</v>
      </c>
      <c r="E128" s="170" t="s">
        <v>638</v>
      </c>
      <c r="F128" s="171" t="s">
        <v>639</v>
      </c>
      <c r="G128" s="172" t="s">
        <v>229</v>
      </c>
      <c r="H128" s="173">
        <v>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123</v>
      </c>
      <c r="AT128" s="181" t="s">
        <v>167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640</v>
      </c>
    </row>
    <row r="129" s="2" customFormat="1" ht="24.15" customHeight="1">
      <c r="A129" s="34"/>
      <c r="B129" s="168"/>
      <c r="C129" s="183" t="s">
        <v>422</v>
      </c>
      <c r="D129" s="183" t="s">
        <v>173</v>
      </c>
      <c r="E129" s="184" t="s">
        <v>641</v>
      </c>
      <c r="F129" s="185" t="s">
        <v>642</v>
      </c>
      <c r="G129" s="186" t="s">
        <v>229</v>
      </c>
      <c r="H129" s="187">
        <v>1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9.0000000000000006E-05</v>
      </c>
      <c r="R129" s="179">
        <f>Q129*H129</f>
        <v>9.0000000000000006E-05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176</v>
      </c>
      <c r="AT129" s="181" t="s">
        <v>173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643</v>
      </c>
    </row>
    <row r="130" s="2" customFormat="1" ht="16.5" customHeight="1">
      <c r="A130" s="34"/>
      <c r="B130" s="168"/>
      <c r="C130" s="169" t="s">
        <v>106</v>
      </c>
      <c r="D130" s="169" t="s">
        <v>167</v>
      </c>
      <c r="E130" s="170" t="s">
        <v>494</v>
      </c>
      <c r="F130" s="171" t="s">
        <v>495</v>
      </c>
      <c r="G130" s="172" t="s">
        <v>229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4.0000000000000003E-05</v>
      </c>
      <c r="T130" s="180">
        <f>S130*H130</f>
        <v>4.0000000000000003E-05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123</v>
      </c>
      <c r="AT130" s="181" t="s">
        <v>167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123</v>
      </c>
      <c r="BM130" s="181" t="s">
        <v>644</v>
      </c>
    </row>
    <row r="131" s="2" customFormat="1" ht="24.15" customHeight="1">
      <c r="A131" s="34"/>
      <c r="B131" s="168"/>
      <c r="C131" s="169" t="s">
        <v>176</v>
      </c>
      <c r="D131" s="169" t="s">
        <v>167</v>
      </c>
      <c r="E131" s="170" t="s">
        <v>645</v>
      </c>
      <c r="F131" s="171" t="s">
        <v>646</v>
      </c>
      <c r="G131" s="172" t="s">
        <v>229</v>
      </c>
      <c r="H131" s="173">
        <v>2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123</v>
      </c>
      <c r="AT131" s="181" t="s">
        <v>167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123</v>
      </c>
      <c r="BM131" s="181" t="s">
        <v>647</v>
      </c>
    </row>
    <row r="132" s="2" customFormat="1" ht="24.15" customHeight="1">
      <c r="A132" s="34"/>
      <c r="B132" s="168"/>
      <c r="C132" s="183" t="s">
        <v>429</v>
      </c>
      <c r="D132" s="183" t="s">
        <v>173</v>
      </c>
      <c r="E132" s="184" t="s">
        <v>648</v>
      </c>
      <c r="F132" s="185" t="s">
        <v>649</v>
      </c>
      <c r="G132" s="186" t="s">
        <v>229</v>
      </c>
      <c r="H132" s="187">
        <v>2</v>
      </c>
      <c r="I132" s="188"/>
      <c r="J132" s="189">
        <f>ROUND(I132*H132,2)</f>
        <v>0</v>
      </c>
      <c r="K132" s="190"/>
      <c r="L132" s="191"/>
      <c r="M132" s="192" t="s">
        <v>1</v>
      </c>
      <c r="N132" s="193" t="s">
        <v>39</v>
      </c>
      <c r="O132" s="73"/>
      <c r="P132" s="179">
        <f>O132*H132</f>
        <v>0</v>
      </c>
      <c r="Q132" s="179">
        <v>0.0019</v>
      </c>
      <c r="R132" s="179">
        <f>Q132*H132</f>
        <v>0.0038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176</v>
      </c>
      <c r="AT132" s="181" t="s">
        <v>173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123</v>
      </c>
      <c r="BM132" s="181" t="s">
        <v>650</v>
      </c>
    </row>
    <row r="133" s="2" customFormat="1" ht="24.15" customHeight="1">
      <c r="A133" s="34"/>
      <c r="B133" s="168"/>
      <c r="C133" s="169" t="s">
        <v>384</v>
      </c>
      <c r="D133" s="169" t="s">
        <v>167</v>
      </c>
      <c r="E133" s="170" t="s">
        <v>651</v>
      </c>
      <c r="F133" s="171" t="s">
        <v>652</v>
      </c>
      <c r="G133" s="172" t="s">
        <v>229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123</v>
      </c>
      <c r="AT133" s="181" t="s">
        <v>167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123</v>
      </c>
      <c r="BM133" s="181" t="s">
        <v>653</v>
      </c>
    </row>
    <row r="134" s="2" customFormat="1" ht="24.15" customHeight="1">
      <c r="A134" s="34"/>
      <c r="B134" s="168"/>
      <c r="C134" s="183" t="s">
        <v>388</v>
      </c>
      <c r="D134" s="183" t="s">
        <v>173</v>
      </c>
      <c r="E134" s="184" t="s">
        <v>654</v>
      </c>
      <c r="F134" s="185" t="s">
        <v>655</v>
      </c>
      <c r="G134" s="186" t="s">
        <v>229</v>
      </c>
      <c r="H134" s="187">
        <v>1</v>
      </c>
      <c r="I134" s="188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73"/>
      <c r="P134" s="179">
        <f>O134*H134</f>
        <v>0</v>
      </c>
      <c r="Q134" s="179">
        <v>0.0015</v>
      </c>
      <c r="R134" s="179">
        <f>Q134*H134</f>
        <v>0.0015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176</v>
      </c>
      <c r="AT134" s="181" t="s">
        <v>173</v>
      </c>
      <c r="AU134" s="181" t="s">
        <v>84</v>
      </c>
      <c r="AY134" s="15" t="s">
        <v>163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82</v>
      </c>
      <c r="BK134" s="182">
        <f>ROUND(I134*H134,2)</f>
        <v>0</v>
      </c>
      <c r="BL134" s="15" t="s">
        <v>123</v>
      </c>
      <c r="BM134" s="181" t="s">
        <v>656</v>
      </c>
    </row>
    <row r="135" s="2" customFormat="1" ht="24.15" customHeight="1">
      <c r="A135" s="34"/>
      <c r="B135" s="168"/>
      <c r="C135" s="169" t="s">
        <v>172</v>
      </c>
      <c r="D135" s="169" t="s">
        <v>167</v>
      </c>
      <c r="E135" s="170" t="s">
        <v>657</v>
      </c>
      <c r="F135" s="171" t="s">
        <v>658</v>
      </c>
      <c r="G135" s="172" t="s">
        <v>229</v>
      </c>
      <c r="H135" s="173">
        <v>30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123</v>
      </c>
      <c r="AT135" s="181" t="s">
        <v>167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123</v>
      </c>
      <c r="BM135" s="181" t="s">
        <v>659</v>
      </c>
    </row>
    <row r="136" s="2" customFormat="1" ht="16.5" customHeight="1">
      <c r="A136" s="34"/>
      <c r="B136" s="168"/>
      <c r="C136" s="183" t="s">
        <v>414</v>
      </c>
      <c r="D136" s="183" t="s">
        <v>173</v>
      </c>
      <c r="E136" s="184" t="s">
        <v>660</v>
      </c>
      <c r="F136" s="185" t="s">
        <v>661</v>
      </c>
      <c r="G136" s="186" t="s">
        <v>229</v>
      </c>
      <c r="H136" s="187">
        <v>30</v>
      </c>
      <c r="I136" s="188"/>
      <c r="J136" s="189">
        <f>ROUND(I136*H136,2)</f>
        <v>0</v>
      </c>
      <c r="K136" s="190"/>
      <c r="L136" s="191"/>
      <c r="M136" s="194" t="s">
        <v>1</v>
      </c>
      <c r="N136" s="195" t="s">
        <v>39</v>
      </c>
      <c r="O136" s="196"/>
      <c r="P136" s="197">
        <f>O136*H136</f>
        <v>0</v>
      </c>
      <c r="Q136" s="197">
        <v>9.0000000000000006E-05</v>
      </c>
      <c r="R136" s="197">
        <f>Q136*H136</f>
        <v>0.0027000000000000001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176</v>
      </c>
      <c r="AT136" s="181" t="s">
        <v>173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123</v>
      </c>
      <c r="BM136" s="181" t="s">
        <v>662</v>
      </c>
    </row>
    <row r="137" s="2" customFormat="1" ht="6.96" customHeight="1">
      <c r="A137" s="34"/>
      <c r="B137" s="56"/>
      <c r="C137" s="57"/>
      <c r="D137" s="57"/>
      <c r="E137" s="57"/>
      <c r="F137" s="57"/>
      <c r="G137" s="57"/>
      <c r="H137" s="57"/>
      <c r="I137" s="57"/>
      <c r="J137" s="57"/>
      <c r="K137" s="57"/>
      <c r="L137" s="35"/>
      <c r="M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</sheetData>
  <autoFilter ref="C117:K13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663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ROUND((SUM(BE118:BE138)),  2)</f>
        <v>0</v>
      </c>
      <c r="G33" s="34"/>
      <c r="H33" s="34"/>
      <c r="I33" s="124">
        <v>0.20999999999999999</v>
      </c>
      <c r="J33" s="123">
        <f>ROUND(((SUM(BE118:BE138))*I33),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ROUND((SUM(BF118:BF138)),  2)</f>
        <v>0</v>
      </c>
      <c r="G34" s="34"/>
      <c r="H34" s="34"/>
      <c r="I34" s="124">
        <v>0.14999999999999999</v>
      </c>
      <c r="J34" s="123">
        <f>ROUND(((SUM(BF118:BF138))*I34),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ROUND((SUM(BG118:BG138)),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ROUND((SUM(BH118:BH138)),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ROUND((SUM(BI118:BI138)),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15 - Osvětlení suterénu 1.PP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148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 Bělský les - BD, ul. Vaňkova 52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136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15 - Osvětlení suterénu 1.PP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18. 4. 2023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30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28</v>
      </c>
      <c r="D115" s="34"/>
      <c r="E115" s="34"/>
      <c r="F115" s="23" t="str">
        <f>IF(E18="","",E18)</f>
        <v>Vyplň údaj</v>
      </c>
      <c r="G115" s="34"/>
      <c r="H115" s="34"/>
      <c r="I115" s="28" t="s">
        <v>32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149</v>
      </c>
      <c r="D117" s="147" t="s">
        <v>59</v>
      </c>
      <c r="E117" s="147" t="s">
        <v>55</v>
      </c>
      <c r="F117" s="147" t="s">
        <v>56</v>
      </c>
      <c r="G117" s="147" t="s">
        <v>150</v>
      </c>
      <c r="H117" s="147" t="s">
        <v>151</v>
      </c>
      <c r="I117" s="147" t="s">
        <v>152</v>
      </c>
      <c r="J117" s="148" t="s">
        <v>140</v>
      </c>
      <c r="K117" s="149" t="s">
        <v>153</v>
      </c>
      <c r="L117" s="150"/>
      <c r="M117" s="82" t="s">
        <v>1</v>
      </c>
      <c r="N117" s="83" t="s">
        <v>38</v>
      </c>
      <c r="O117" s="83" t="s">
        <v>154</v>
      </c>
      <c r="P117" s="83" t="s">
        <v>155</v>
      </c>
      <c r="Q117" s="83" t="s">
        <v>156</v>
      </c>
      <c r="R117" s="83" t="s">
        <v>157</v>
      </c>
      <c r="S117" s="83" t="s">
        <v>158</v>
      </c>
      <c r="T117" s="84" t="s">
        <v>159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160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0.13674100000000003</v>
      </c>
      <c r="S118" s="86"/>
      <c r="T118" s="153">
        <f>T119</f>
        <v>0.06454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73</v>
      </c>
      <c r="AU118" s="15" t="s">
        <v>142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73</v>
      </c>
      <c r="E119" s="157" t="s">
        <v>161</v>
      </c>
      <c r="F119" s="157" t="s">
        <v>162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0.13674100000000003</v>
      </c>
      <c r="S119" s="161"/>
      <c r="T119" s="163">
        <f>T120</f>
        <v>0.06454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84</v>
      </c>
      <c r="AT119" s="164" t="s">
        <v>73</v>
      </c>
      <c r="AU119" s="164" t="s">
        <v>74</v>
      </c>
      <c r="AY119" s="156" t="s">
        <v>163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73</v>
      </c>
      <c r="E120" s="166" t="s">
        <v>164</v>
      </c>
      <c r="F120" s="166" t="s">
        <v>165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SUM(P121:P138)</f>
        <v>0</v>
      </c>
      <c r="Q120" s="161"/>
      <c r="R120" s="162">
        <f>SUM(R121:R138)</f>
        <v>0.13674100000000003</v>
      </c>
      <c r="S120" s="161"/>
      <c r="T120" s="163">
        <f>SUM(T121:T138)</f>
        <v>0.06454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84</v>
      </c>
      <c r="AT120" s="164" t="s">
        <v>73</v>
      </c>
      <c r="AU120" s="164" t="s">
        <v>82</v>
      </c>
      <c r="AY120" s="156" t="s">
        <v>163</v>
      </c>
      <c r="BK120" s="165">
        <f>SUM(BK121:BK138)</f>
        <v>0</v>
      </c>
    </row>
    <row r="121" s="2" customFormat="1" ht="24.15" customHeight="1">
      <c r="A121" s="34"/>
      <c r="B121" s="168"/>
      <c r="C121" s="169" t="s">
        <v>203</v>
      </c>
      <c r="D121" s="169" t="s">
        <v>167</v>
      </c>
      <c r="E121" s="170" t="s">
        <v>664</v>
      </c>
      <c r="F121" s="171" t="s">
        <v>665</v>
      </c>
      <c r="G121" s="172" t="s">
        <v>170</v>
      </c>
      <c r="H121" s="173">
        <v>128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123</v>
      </c>
      <c r="AT121" s="181" t="s">
        <v>167</v>
      </c>
      <c r="AU121" s="181" t="s">
        <v>84</v>
      </c>
      <c r="AY121" s="15" t="s">
        <v>163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82</v>
      </c>
      <c r="BK121" s="182">
        <f>ROUND(I121*H121,2)</f>
        <v>0</v>
      </c>
      <c r="BL121" s="15" t="s">
        <v>123</v>
      </c>
      <c r="BM121" s="181" t="s">
        <v>666</v>
      </c>
    </row>
    <row r="122" s="2" customFormat="1" ht="33" customHeight="1">
      <c r="A122" s="34"/>
      <c r="B122" s="168"/>
      <c r="C122" s="183" t="s">
        <v>207</v>
      </c>
      <c r="D122" s="183" t="s">
        <v>173</v>
      </c>
      <c r="E122" s="184" t="s">
        <v>667</v>
      </c>
      <c r="F122" s="185" t="s">
        <v>668</v>
      </c>
      <c r="G122" s="186" t="s">
        <v>170</v>
      </c>
      <c r="H122" s="187">
        <v>134.40000000000001</v>
      </c>
      <c r="I122" s="188"/>
      <c r="J122" s="189">
        <f>ROUND(I122*H122,2)</f>
        <v>0</v>
      </c>
      <c r="K122" s="190"/>
      <c r="L122" s="191"/>
      <c r="M122" s="192" t="s">
        <v>1</v>
      </c>
      <c r="N122" s="193" t="s">
        <v>39</v>
      </c>
      <c r="O122" s="73"/>
      <c r="P122" s="179">
        <f>O122*H122</f>
        <v>0</v>
      </c>
      <c r="Q122" s="179">
        <v>0.00031</v>
      </c>
      <c r="R122" s="179">
        <f>Q122*H122</f>
        <v>0.041664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176</v>
      </c>
      <c r="AT122" s="181" t="s">
        <v>173</v>
      </c>
      <c r="AU122" s="181" t="s">
        <v>84</v>
      </c>
      <c r="AY122" s="15" t="s">
        <v>163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82</v>
      </c>
      <c r="BK122" s="182">
        <f>ROUND(I122*H122,2)</f>
        <v>0</v>
      </c>
      <c r="BL122" s="15" t="s">
        <v>123</v>
      </c>
      <c r="BM122" s="181" t="s">
        <v>669</v>
      </c>
    </row>
    <row r="123" s="2" customFormat="1" ht="24.15" customHeight="1">
      <c r="A123" s="34"/>
      <c r="B123" s="168"/>
      <c r="C123" s="169" t="s">
        <v>211</v>
      </c>
      <c r="D123" s="169" t="s">
        <v>167</v>
      </c>
      <c r="E123" s="170" t="s">
        <v>670</v>
      </c>
      <c r="F123" s="171" t="s">
        <v>671</v>
      </c>
      <c r="G123" s="172" t="s">
        <v>170</v>
      </c>
      <c r="H123" s="173">
        <v>25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123</v>
      </c>
      <c r="AT123" s="181" t="s">
        <v>167</v>
      </c>
      <c r="AU123" s="181" t="s">
        <v>84</v>
      </c>
      <c r="AY123" s="15" t="s">
        <v>163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82</v>
      </c>
      <c r="BK123" s="182">
        <f>ROUND(I123*H123,2)</f>
        <v>0</v>
      </c>
      <c r="BL123" s="15" t="s">
        <v>123</v>
      </c>
      <c r="BM123" s="181" t="s">
        <v>672</v>
      </c>
    </row>
    <row r="124" s="2" customFormat="1" ht="21.75" customHeight="1">
      <c r="A124" s="34"/>
      <c r="B124" s="168"/>
      <c r="C124" s="183" t="s">
        <v>215</v>
      </c>
      <c r="D124" s="183" t="s">
        <v>173</v>
      </c>
      <c r="E124" s="184" t="s">
        <v>673</v>
      </c>
      <c r="F124" s="185" t="s">
        <v>674</v>
      </c>
      <c r="G124" s="186" t="s">
        <v>170</v>
      </c>
      <c r="H124" s="187">
        <v>26.25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0.00010000000000000001</v>
      </c>
      <c r="R124" s="179">
        <f>Q124*H124</f>
        <v>0.0026250000000000002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176</v>
      </c>
      <c r="AT124" s="181" t="s">
        <v>173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675</v>
      </c>
    </row>
    <row r="125" s="2" customFormat="1" ht="24.15" customHeight="1">
      <c r="A125" s="34"/>
      <c r="B125" s="168"/>
      <c r="C125" s="169" t="s">
        <v>82</v>
      </c>
      <c r="D125" s="169" t="s">
        <v>167</v>
      </c>
      <c r="E125" s="170" t="s">
        <v>467</v>
      </c>
      <c r="F125" s="171" t="s">
        <v>468</v>
      </c>
      <c r="G125" s="172" t="s">
        <v>170</v>
      </c>
      <c r="H125" s="173">
        <v>12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123</v>
      </c>
      <c r="AT125" s="181" t="s">
        <v>167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676</v>
      </c>
    </row>
    <row r="126" s="2" customFormat="1" ht="16.5" customHeight="1">
      <c r="A126" s="34"/>
      <c r="B126" s="168"/>
      <c r="C126" s="183" t="s">
        <v>84</v>
      </c>
      <c r="D126" s="183" t="s">
        <v>173</v>
      </c>
      <c r="E126" s="184" t="s">
        <v>532</v>
      </c>
      <c r="F126" s="185" t="s">
        <v>533</v>
      </c>
      <c r="G126" s="186" t="s">
        <v>170</v>
      </c>
      <c r="H126" s="187">
        <v>12.6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39</v>
      </c>
      <c r="O126" s="73"/>
      <c r="P126" s="179">
        <f>O126*H126</f>
        <v>0</v>
      </c>
      <c r="Q126" s="179">
        <v>0.00021000000000000001</v>
      </c>
      <c r="R126" s="179">
        <f>Q126*H126</f>
        <v>0.0026459999999999999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176</v>
      </c>
      <c r="AT126" s="181" t="s">
        <v>173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677</v>
      </c>
    </row>
    <row r="127" s="2" customFormat="1" ht="24.15" customHeight="1">
      <c r="A127" s="34"/>
      <c r="B127" s="168"/>
      <c r="C127" s="169" t="s">
        <v>123</v>
      </c>
      <c r="D127" s="169" t="s">
        <v>167</v>
      </c>
      <c r="E127" s="170" t="s">
        <v>481</v>
      </c>
      <c r="F127" s="171" t="s">
        <v>482</v>
      </c>
      <c r="G127" s="172" t="s">
        <v>229</v>
      </c>
      <c r="H127" s="173">
        <v>16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123</v>
      </c>
      <c r="AT127" s="181" t="s">
        <v>167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678</v>
      </c>
    </row>
    <row r="128" s="2" customFormat="1" ht="24.15" customHeight="1">
      <c r="A128" s="34"/>
      <c r="B128" s="168"/>
      <c r="C128" s="183" t="s">
        <v>126</v>
      </c>
      <c r="D128" s="183" t="s">
        <v>173</v>
      </c>
      <c r="E128" s="184" t="s">
        <v>679</v>
      </c>
      <c r="F128" s="185" t="s">
        <v>680</v>
      </c>
      <c r="G128" s="186" t="s">
        <v>229</v>
      </c>
      <c r="H128" s="187">
        <v>16</v>
      </c>
      <c r="I128" s="188"/>
      <c r="J128" s="189">
        <f>ROUND(I128*H128,2)</f>
        <v>0</v>
      </c>
      <c r="K128" s="190"/>
      <c r="L128" s="191"/>
      <c r="M128" s="192" t="s">
        <v>1</v>
      </c>
      <c r="N128" s="193" t="s">
        <v>39</v>
      </c>
      <c r="O128" s="73"/>
      <c r="P128" s="179">
        <f>O128*H128</f>
        <v>0</v>
      </c>
      <c r="Q128" s="179">
        <v>0.00014999999999999999</v>
      </c>
      <c r="R128" s="179">
        <f>Q128*H128</f>
        <v>0.0023999999999999998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176</v>
      </c>
      <c r="AT128" s="181" t="s">
        <v>173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681</v>
      </c>
    </row>
    <row r="129" s="2" customFormat="1" ht="24.15" customHeight="1">
      <c r="A129" s="34"/>
      <c r="B129" s="168"/>
      <c r="C129" s="169" t="s">
        <v>166</v>
      </c>
      <c r="D129" s="169" t="s">
        <v>167</v>
      </c>
      <c r="E129" s="170" t="s">
        <v>633</v>
      </c>
      <c r="F129" s="171" t="s">
        <v>634</v>
      </c>
      <c r="G129" s="172" t="s">
        <v>170</v>
      </c>
      <c r="H129" s="173">
        <v>30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0.00215</v>
      </c>
      <c r="T129" s="180">
        <f>S129*H129</f>
        <v>0.064500000000000002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123</v>
      </c>
      <c r="AT129" s="181" t="s">
        <v>167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682</v>
      </c>
    </row>
    <row r="130" s="2" customFormat="1" ht="24.15" customHeight="1">
      <c r="A130" s="34"/>
      <c r="B130" s="168"/>
      <c r="C130" s="169" t="s">
        <v>265</v>
      </c>
      <c r="D130" s="169" t="s">
        <v>167</v>
      </c>
      <c r="E130" s="170" t="s">
        <v>204</v>
      </c>
      <c r="F130" s="171" t="s">
        <v>205</v>
      </c>
      <c r="G130" s="172" t="s">
        <v>170</v>
      </c>
      <c r="H130" s="173">
        <v>152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123</v>
      </c>
      <c r="AT130" s="181" t="s">
        <v>167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123</v>
      </c>
      <c r="BM130" s="181" t="s">
        <v>683</v>
      </c>
    </row>
    <row r="131" s="2" customFormat="1" ht="24.15" customHeight="1">
      <c r="A131" s="34"/>
      <c r="B131" s="168"/>
      <c r="C131" s="183" t="s">
        <v>178</v>
      </c>
      <c r="D131" s="183" t="s">
        <v>173</v>
      </c>
      <c r="E131" s="184" t="s">
        <v>491</v>
      </c>
      <c r="F131" s="185" t="s">
        <v>492</v>
      </c>
      <c r="G131" s="186" t="s">
        <v>170</v>
      </c>
      <c r="H131" s="187">
        <v>174.80000000000001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0.00012</v>
      </c>
      <c r="R131" s="179">
        <f>Q131*H131</f>
        <v>0.020976000000000002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176</v>
      </c>
      <c r="AT131" s="181" t="s">
        <v>173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123</v>
      </c>
      <c r="BM131" s="181" t="s">
        <v>684</v>
      </c>
    </row>
    <row r="132" s="2" customFormat="1" ht="37.8" customHeight="1">
      <c r="A132" s="34"/>
      <c r="B132" s="168"/>
      <c r="C132" s="169" t="s">
        <v>132</v>
      </c>
      <c r="D132" s="169" t="s">
        <v>167</v>
      </c>
      <c r="E132" s="170" t="s">
        <v>638</v>
      </c>
      <c r="F132" s="171" t="s">
        <v>639</v>
      </c>
      <c r="G132" s="172" t="s">
        <v>229</v>
      </c>
      <c r="H132" s="173">
        <v>12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123</v>
      </c>
      <c r="AT132" s="181" t="s">
        <v>167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123</v>
      </c>
      <c r="BM132" s="181" t="s">
        <v>685</v>
      </c>
    </row>
    <row r="133" s="2" customFormat="1" ht="24.15" customHeight="1">
      <c r="A133" s="34"/>
      <c r="B133" s="168"/>
      <c r="C133" s="183" t="s">
        <v>255</v>
      </c>
      <c r="D133" s="183" t="s">
        <v>173</v>
      </c>
      <c r="E133" s="184" t="s">
        <v>641</v>
      </c>
      <c r="F133" s="185" t="s">
        <v>642</v>
      </c>
      <c r="G133" s="186" t="s">
        <v>229</v>
      </c>
      <c r="H133" s="187">
        <v>12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73"/>
      <c r="P133" s="179">
        <f>O133*H133</f>
        <v>0</v>
      </c>
      <c r="Q133" s="179">
        <v>9.0000000000000006E-05</v>
      </c>
      <c r="R133" s="179">
        <f>Q133*H133</f>
        <v>0.00108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176</v>
      </c>
      <c r="AT133" s="181" t="s">
        <v>173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123</v>
      </c>
      <c r="BM133" s="181" t="s">
        <v>686</v>
      </c>
    </row>
    <row r="134" s="2" customFormat="1" ht="16.5" customHeight="1">
      <c r="A134" s="34"/>
      <c r="B134" s="168"/>
      <c r="C134" s="169" t="s">
        <v>106</v>
      </c>
      <c r="D134" s="169" t="s">
        <v>167</v>
      </c>
      <c r="E134" s="170" t="s">
        <v>494</v>
      </c>
      <c r="F134" s="171" t="s">
        <v>495</v>
      </c>
      <c r="G134" s="172" t="s">
        <v>229</v>
      </c>
      <c r="H134" s="173">
        <v>1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4.0000000000000003E-05</v>
      </c>
      <c r="T134" s="180">
        <f>S134*H134</f>
        <v>4.0000000000000003E-05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123</v>
      </c>
      <c r="AT134" s="181" t="s">
        <v>167</v>
      </c>
      <c r="AU134" s="181" t="s">
        <v>84</v>
      </c>
      <c r="AY134" s="15" t="s">
        <v>163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82</v>
      </c>
      <c r="BK134" s="182">
        <f>ROUND(I134*H134,2)</f>
        <v>0</v>
      </c>
      <c r="BL134" s="15" t="s">
        <v>123</v>
      </c>
      <c r="BM134" s="181" t="s">
        <v>687</v>
      </c>
    </row>
    <row r="135" s="2" customFormat="1" ht="24.15" customHeight="1">
      <c r="A135" s="34"/>
      <c r="B135" s="168"/>
      <c r="C135" s="169" t="s">
        <v>172</v>
      </c>
      <c r="D135" s="169" t="s">
        <v>167</v>
      </c>
      <c r="E135" s="170" t="s">
        <v>688</v>
      </c>
      <c r="F135" s="171" t="s">
        <v>689</v>
      </c>
      <c r="G135" s="172" t="s">
        <v>229</v>
      </c>
      <c r="H135" s="173">
        <v>34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123</v>
      </c>
      <c r="AT135" s="181" t="s">
        <v>167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123</v>
      </c>
      <c r="BM135" s="181" t="s">
        <v>690</v>
      </c>
    </row>
    <row r="136" s="2" customFormat="1" ht="24.15" customHeight="1">
      <c r="A136" s="34"/>
      <c r="B136" s="168"/>
      <c r="C136" s="183" t="s">
        <v>414</v>
      </c>
      <c r="D136" s="183" t="s">
        <v>173</v>
      </c>
      <c r="E136" s="184" t="s">
        <v>648</v>
      </c>
      <c r="F136" s="185" t="s">
        <v>691</v>
      </c>
      <c r="G136" s="186" t="s">
        <v>229</v>
      </c>
      <c r="H136" s="187">
        <v>34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73"/>
      <c r="P136" s="179">
        <f>O136*H136</f>
        <v>0</v>
      </c>
      <c r="Q136" s="179">
        <v>0.0019</v>
      </c>
      <c r="R136" s="179">
        <f>Q136*H136</f>
        <v>0.064600000000000005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176</v>
      </c>
      <c r="AT136" s="181" t="s">
        <v>173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123</v>
      </c>
      <c r="BM136" s="181" t="s">
        <v>692</v>
      </c>
    </row>
    <row r="137" s="2" customFormat="1" ht="33" customHeight="1">
      <c r="A137" s="34"/>
      <c r="B137" s="168"/>
      <c r="C137" s="169" t="s">
        <v>418</v>
      </c>
      <c r="D137" s="169" t="s">
        <v>167</v>
      </c>
      <c r="E137" s="170" t="s">
        <v>546</v>
      </c>
      <c r="F137" s="171" t="s">
        <v>547</v>
      </c>
      <c r="G137" s="172" t="s">
        <v>229</v>
      </c>
      <c r="H137" s="173">
        <v>1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123</v>
      </c>
      <c r="AT137" s="181" t="s">
        <v>167</v>
      </c>
      <c r="AU137" s="181" t="s">
        <v>84</v>
      </c>
      <c r="AY137" s="15" t="s">
        <v>163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82</v>
      </c>
      <c r="BK137" s="182">
        <f>ROUND(I137*H137,2)</f>
        <v>0</v>
      </c>
      <c r="BL137" s="15" t="s">
        <v>123</v>
      </c>
      <c r="BM137" s="181" t="s">
        <v>693</v>
      </c>
    </row>
    <row r="138" s="2" customFormat="1" ht="24.15" customHeight="1">
      <c r="A138" s="34"/>
      <c r="B138" s="168"/>
      <c r="C138" s="183" t="s">
        <v>422</v>
      </c>
      <c r="D138" s="183" t="s">
        <v>173</v>
      </c>
      <c r="E138" s="184" t="s">
        <v>549</v>
      </c>
      <c r="F138" s="185" t="s">
        <v>550</v>
      </c>
      <c r="G138" s="186" t="s">
        <v>229</v>
      </c>
      <c r="H138" s="187">
        <v>1</v>
      </c>
      <c r="I138" s="188"/>
      <c r="J138" s="189">
        <f>ROUND(I138*H138,2)</f>
        <v>0</v>
      </c>
      <c r="K138" s="190"/>
      <c r="L138" s="191"/>
      <c r="M138" s="194" t="s">
        <v>1</v>
      </c>
      <c r="N138" s="195" t="s">
        <v>39</v>
      </c>
      <c r="O138" s="196"/>
      <c r="P138" s="197">
        <f>O138*H138</f>
        <v>0</v>
      </c>
      <c r="Q138" s="197">
        <v>0.00075000000000000002</v>
      </c>
      <c r="R138" s="197">
        <f>Q138*H138</f>
        <v>0.00075000000000000002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176</v>
      </c>
      <c r="AT138" s="181" t="s">
        <v>173</v>
      </c>
      <c r="AU138" s="181" t="s">
        <v>84</v>
      </c>
      <c r="AY138" s="15" t="s">
        <v>163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82</v>
      </c>
      <c r="BK138" s="182">
        <f>ROUND(I138*H138,2)</f>
        <v>0</v>
      </c>
      <c r="BL138" s="15" t="s">
        <v>123</v>
      </c>
      <c r="BM138" s="181" t="s">
        <v>694</v>
      </c>
    </row>
    <row r="139" s="2" customFormat="1" ht="6.96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35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695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ROUND((SUM(BE121:BE164)),  2)</f>
        <v>0</v>
      </c>
      <c r="G33" s="34"/>
      <c r="H33" s="34"/>
      <c r="I33" s="124">
        <v>0.20999999999999999</v>
      </c>
      <c r="J33" s="123">
        <f>ROUND(((SUM(BE121:BE164))*I33),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ROUND((SUM(BF121:BF164)),  2)</f>
        <v>0</v>
      </c>
      <c r="G34" s="34"/>
      <c r="H34" s="34"/>
      <c r="I34" s="124">
        <v>0.14999999999999999</v>
      </c>
      <c r="J34" s="123">
        <f>ROUND(((SUM(BF121:BF164))*I34),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ROUND((SUM(BG121:BG164)),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ROUND((SUM(BH121:BH164)),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ROUND((SUM(BI121:BI164)),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16 - Oprava systému DT (hlavní vstup)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145</v>
      </c>
      <c r="E99" s="138"/>
      <c r="F99" s="138"/>
      <c r="G99" s="138"/>
      <c r="H99" s="138"/>
      <c r="I99" s="138"/>
      <c r="J99" s="139">
        <f>J133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147</v>
      </c>
      <c r="E100" s="142"/>
      <c r="F100" s="142"/>
      <c r="G100" s="142"/>
      <c r="H100" s="142"/>
      <c r="I100" s="142"/>
      <c r="J100" s="143">
        <f>J134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474</v>
      </c>
      <c r="E101" s="142"/>
      <c r="F101" s="142"/>
      <c r="G101" s="142"/>
      <c r="H101" s="142"/>
      <c r="I101" s="142"/>
      <c r="J101" s="143">
        <f>J155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148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 Bělský les - BD, ul. Vaňkova 52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136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16 - Oprava systému DT (hlavní vstup)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18. 4. 2023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30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4"/>
      <c r="E118" s="34"/>
      <c r="F118" s="23" t="str">
        <f>IF(E18="","",E18)</f>
        <v>Vyplň údaj</v>
      </c>
      <c r="G118" s="34"/>
      <c r="H118" s="34"/>
      <c r="I118" s="28" t="s">
        <v>32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149</v>
      </c>
      <c r="D120" s="147" t="s">
        <v>59</v>
      </c>
      <c r="E120" s="147" t="s">
        <v>55</v>
      </c>
      <c r="F120" s="147" t="s">
        <v>56</v>
      </c>
      <c r="G120" s="147" t="s">
        <v>150</v>
      </c>
      <c r="H120" s="147" t="s">
        <v>151</v>
      </c>
      <c r="I120" s="147" t="s">
        <v>152</v>
      </c>
      <c r="J120" s="148" t="s">
        <v>140</v>
      </c>
      <c r="K120" s="149" t="s">
        <v>153</v>
      </c>
      <c r="L120" s="150"/>
      <c r="M120" s="82" t="s">
        <v>1</v>
      </c>
      <c r="N120" s="83" t="s">
        <v>38</v>
      </c>
      <c r="O120" s="83" t="s">
        <v>154</v>
      </c>
      <c r="P120" s="83" t="s">
        <v>155</v>
      </c>
      <c r="Q120" s="83" t="s">
        <v>156</v>
      </c>
      <c r="R120" s="83" t="s">
        <v>157</v>
      </c>
      <c r="S120" s="83" t="s">
        <v>158</v>
      </c>
      <c r="T120" s="84" t="s">
        <v>159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160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P122+P133</f>
        <v>0</v>
      </c>
      <c r="Q121" s="86"/>
      <c r="R121" s="152">
        <f>R122+R133</f>
        <v>1.6329799999999999</v>
      </c>
      <c r="S121" s="86"/>
      <c r="T121" s="153">
        <f>T122+T133</f>
        <v>0.45204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73</v>
      </c>
      <c r="AU121" s="15" t="s">
        <v>142</v>
      </c>
      <c r="BK121" s="154">
        <f>BK122+BK133</f>
        <v>0</v>
      </c>
    </row>
    <row r="122" s="12" customFormat="1" ht="25.92" customHeight="1">
      <c r="A122" s="12"/>
      <c r="B122" s="155"/>
      <c r="C122" s="12"/>
      <c r="D122" s="156" t="s">
        <v>73</v>
      </c>
      <c r="E122" s="157" t="s">
        <v>161</v>
      </c>
      <c r="F122" s="157" t="s">
        <v>162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0.0045000000000000005</v>
      </c>
      <c r="S122" s="161"/>
      <c r="T122" s="163">
        <f>T123</f>
        <v>4.0000000000000003E-05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84</v>
      </c>
      <c r="AT122" s="164" t="s">
        <v>73</v>
      </c>
      <c r="AU122" s="164" t="s">
        <v>74</v>
      </c>
      <c r="AY122" s="156" t="s">
        <v>163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73</v>
      </c>
      <c r="E123" s="166" t="s">
        <v>164</v>
      </c>
      <c r="F123" s="166" t="s">
        <v>165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SUM(P124:P132)</f>
        <v>0</v>
      </c>
      <c r="Q123" s="161"/>
      <c r="R123" s="162">
        <f>SUM(R124:R132)</f>
        <v>0.0045000000000000005</v>
      </c>
      <c r="S123" s="161"/>
      <c r="T123" s="163">
        <f>SUM(T124:T132)</f>
        <v>4.0000000000000003E-05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84</v>
      </c>
      <c r="AT123" s="164" t="s">
        <v>73</v>
      </c>
      <c r="AU123" s="164" t="s">
        <v>82</v>
      </c>
      <c r="AY123" s="156" t="s">
        <v>163</v>
      </c>
      <c r="BK123" s="165">
        <f>SUM(BK124:BK132)</f>
        <v>0</v>
      </c>
    </row>
    <row r="124" s="2" customFormat="1" ht="24.15" customHeight="1">
      <c r="A124" s="34"/>
      <c r="B124" s="168"/>
      <c r="C124" s="169" t="s">
        <v>132</v>
      </c>
      <c r="D124" s="169" t="s">
        <v>167</v>
      </c>
      <c r="E124" s="170" t="s">
        <v>481</v>
      </c>
      <c r="F124" s="171" t="s">
        <v>482</v>
      </c>
      <c r="G124" s="172" t="s">
        <v>229</v>
      </c>
      <c r="H124" s="173">
        <v>8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123</v>
      </c>
      <c r="AT124" s="181" t="s">
        <v>167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696</v>
      </c>
    </row>
    <row r="125" s="2" customFormat="1" ht="24.15" customHeight="1">
      <c r="A125" s="34"/>
      <c r="B125" s="168"/>
      <c r="C125" s="183" t="s">
        <v>255</v>
      </c>
      <c r="D125" s="183" t="s">
        <v>173</v>
      </c>
      <c r="E125" s="184" t="s">
        <v>697</v>
      </c>
      <c r="F125" s="185" t="s">
        <v>698</v>
      </c>
      <c r="G125" s="186" t="s">
        <v>229</v>
      </c>
      <c r="H125" s="187">
        <v>8</v>
      </c>
      <c r="I125" s="188"/>
      <c r="J125" s="189">
        <f>ROUND(I125*H125,2)</f>
        <v>0</v>
      </c>
      <c r="K125" s="190"/>
      <c r="L125" s="191"/>
      <c r="M125" s="192" t="s">
        <v>1</v>
      </c>
      <c r="N125" s="193" t="s">
        <v>39</v>
      </c>
      <c r="O125" s="73"/>
      <c r="P125" s="179">
        <f>O125*H125</f>
        <v>0</v>
      </c>
      <c r="Q125" s="179">
        <v>0.00016000000000000001</v>
      </c>
      <c r="R125" s="179">
        <f>Q125*H125</f>
        <v>0.0012800000000000001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176</v>
      </c>
      <c r="AT125" s="181" t="s">
        <v>173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699</v>
      </c>
    </row>
    <row r="126" s="2" customFormat="1" ht="24.15" customHeight="1">
      <c r="A126" s="34"/>
      <c r="B126" s="168"/>
      <c r="C126" s="169" t="s">
        <v>166</v>
      </c>
      <c r="D126" s="169" t="s">
        <v>167</v>
      </c>
      <c r="E126" s="170" t="s">
        <v>700</v>
      </c>
      <c r="F126" s="171" t="s">
        <v>701</v>
      </c>
      <c r="G126" s="172" t="s">
        <v>229</v>
      </c>
      <c r="H126" s="173">
        <v>1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123</v>
      </c>
      <c r="AT126" s="181" t="s">
        <v>167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702</v>
      </c>
    </row>
    <row r="127" s="2" customFormat="1" ht="24.15" customHeight="1">
      <c r="A127" s="34"/>
      <c r="B127" s="168"/>
      <c r="C127" s="183" t="s">
        <v>172</v>
      </c>
      <c r="D127" s="183" t="s">
        <v>173</v>
      </c>
      <c r="E127" s="184" t="s">
        <v>703</v>
      </c>
      <c r="F127" s="185" t="s">
        <v>704</v>
      </c>
      <c r="G127" s="186" t="s">
        <v>229</v>
      </c>
      <c r="H127" s="187">
        <v>1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0.00034000000000000002</v>
      </c>
      <c r="R127" s="179">
        <f>Q127*H127</f>
        <v>0.00034000000000000002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176</v>
      </c>
      <c r="AT127" s="181" t="s">
        <v>173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705</v>
      </c>
    </row>
    <row r="128" s="2" customFormat="1" ht="21.75" customHeight="1">
      <c r="A128" s="34"/>
      <c r="B128" s="168"/>
      <c r="C128" s="169" t="s">
        <v>211</v>
      </c>
      <c r="D128" s="169" t="s">
        <v>167</v>
      </c>
      <c r="E128" s="170" t="s">
        <v>706</v>
      </c>
      <c r="F128" s="171" t="s">
        <v>707</v>
      </c>
      <c r="G128" s="172" t="s">
        <v>229</v>
      </c>
      <c r="H128" s="173">
        <v>32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123</v>
      </c>
      <c r="AT128" s="181" t="s">
        <v>167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708</v>
      </c>
    </row>
    <row r="129" s="2" customFormat="1" ht="21.75" customHeight="1">
      <c r="A129" s="34"/>
      <c r="B129" s="168"/>
      <c r="C129" s="183" t="s">
        <v>215</v>
      </c>
      <c r="D129" s="183" t="s">
        <v>173</v>
      </c>
      <c r="E129" s="184" t="s">
        <v>709</v>
      </c>
      <c r="F129" s="185" t="s">
        <v>710</v>
      </c>
      <c r="G129" s="186" t="s">
        <v>229</v>
      </c>
      <c r="H129" s="187">
        <v>32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4.0000000000000003E-05</v>
      </c>
      <c r="R129" s="179">
        <f>Q129*H129</f>
        <v>0.0012800000000000001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176</v>
      </c>
      <c r="AT129" s="181" t="s">
        <v>173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711</v>
      </c>
    </row>
    <row r="130" s="2" customFormat="1" ht="33" customHeight="1">
      <c r="A130" s="34"/>
      <c r="B130" s="168"/>
      <c r="C130" s="169" t="s">
        <v>7</v>
      </c>
      <c r="D130" s="169" t="s">
        <v>167</v>
      </c>
      <c r="E130" s="170" t="s">
        <v>712</v>
      </c>
      <c r="F130" s="171" t="s">
        <v>713</v>
      </c>
      <c r="G130" s="172" t="s">
        <v>229</v>
      </c>
      <c r="H130" s="173">
        <v>32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123</v>
      </c>
      <c r="AT130" s="181" t="s">
        <v>167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123</v>
      </c>
      <c r="BM130" s="181" t="s">
        <v>714</v>
      </c>
    </row>
    <row r="131" s="2" customFormat="1" ht="16.5" customHeight="1">
      <c r="A131" s="34"/>
      <c r="B131" s="168"/>
      <c r="C131" s="183" t="s">
        <v>222</v>
      </c>
      <c r="D131" s="183" t="s">
        <v>173</v>
      </c>
      <c r="E131" s="184" t="s">
        <v>715</v>
      </c>
      <c r="F131" s="185" t="s">
        <v>716</v>
      </c>
      <c r="G131" s="186" t="s">
        <v>229</v>
      </c>
      <c r="H131" s="187">
        <v>32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5.0000000000000002E-05</v>
      </c>
      <c r="R131" s="179">
        <f>Q131*H131</f>
        <v>0.0016000000000000001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176</v>
      </c>
      <c r="AT131" s="181" t="s">
        <v>173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123</v>
      </c>
      <c r="BM131" s="181" t="s">
        <v>717</v>
      </c>
    </row>
    <row r="132" s="2" customFormat="1" ht="16.5" customHeight="1">
      <c r="A132" s="34"/>
      <c r="B132" s="168"/>
      <c r="C132" s="169" t="s">
        <v>398</v>
      </c>
      <c r="D132" s="169" t="s">
        <v>167</v>
      </c>
      <c r="E132" s="170" t="s">
        <v>494</v>
      </c>
      <c r="F132" s="171" t="s">
        <v>495</v>
      </c>
      <c r="G132" s="172" t="s">
        <v>229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4.0000000000000003E-05</v>
      </c>
      <c r="T132" s="180">
        <f>S132*H132</f>
        <v>4.0000000000000003E-05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123</v>
      </c>
      <c r="AT132" s="181" t="s">
        <v>167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123</v>
      </c>
      <c r="BM132" s="181" t="s">
        <v>718</v>
      </c>
    </row>
    <row r="133" s="12" customFormat="1" ht="25.92" customHeight="1">
      <c r="A133" s="12"/>
      <c r="B133" s="155"/>
      <c r="C133" s="12"/>
      <c r="D133" s="156" t="s">
        <v>73</v>
      </c>
      <c r="E133" s="157" t="s">
        <v>173</v>
      </c>
      <c r="F133" s="157" t="s">
        <v>241</v>
      </c>
      <c r="G133" s="12"/>
      <c r="H133" s="12"/>
      <c r="I133" s="158"/>
      <c r="J133" s="159">
        <f>BK133</f>
        <v>0</v>
      </c>
      <c r="K133" s="12"/>
      <c r="L133" s="155"/>
      <c r="M133" s="160"/>
      <c r="N133" s="161"/>
      <c r="O133" s="161"/>
      <c r="P133" s="162">
        <f>P134+P155</f>
        <v>0</v>
      </c>
      <c r="Q133" s="161"/>
      <c r="R133" s="162">
        <f>R134+R155</f>
        <v>1.6284799999999999</v>
      </c>
      <c r="S133" s="161"/>
      <c r="T133" s="163">
        <f>T134+T155</f>
        <v>0.45200000000000001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226</v>
      </c>
      <c r="AT133" s="164" t="s">
        <v>73</v>
      </c>
      <c r="AU133" s="164" t="s">
        <v>74</v>
      </c>
      <c r="AY133" s="156" t="s">
        <v>163</v>
      </c>
      <c r="BK133" s="165">
        <f>BK134+BK155</f>
        <v>0</v>
      </c>
    </row>
    <row r="134" s="12" customFormat="1" ht="22.8" customHeight="1">
      <c r="A134" s="12"/>
      <c r="B134" s="155"/>
      <c r="C134" s="12"/>
      <c r="D134" s="156" t="s">
        <v>73</v>
      </c>
      <c r="E134" s="166" t="s">
        <v>259</v>
      </c>
      <c r="F134" s="166" t="s">
        <v>260</v>
      </c>
      <c r="G134" s="12"/>
      <c r="H134" s="12"/>
      <c r="I134" s="158"/>
      <c r="J134" s="167">
        <f>BK134</f>
        <v>0</v>
      </c>
      <c r="K134" s="12"/>
      <c r="L134" s="155"/>
      <c r="M134" s="160"/>
      <c r="N134" s="161"/>
      <c r="O134" s="161"/>
      <c r="P134" s="162">
        <f>SUM(P135:P154)</f>
        <v>0</v>
      </c>
      <c r="Q134" s="161"/>
      <c r="R134" s="162">
        <f>SUM(R135:R154)</f>
        <v>0.35520000000000002</v>
      </c>
      <c r="S134" s="161"/>
      <c r="T134" s="163">
        <f>SUM(T135:T154)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226</v>
      </c>
      <c r="AT134" s="164" t="s">
        <v>73</v>
      </c>
      <c r="AU134" s="164" t="s">
        <v>82</v>
      </c>
      <c r="AY134" s="156" t="s">
        <v>163</v>
      </c>
      <c r="BK134" s="165">
        <f>SUM(BK135:BK154)</f>
        <v>0</v>
      </c>
    </row>
    <row r="135" s="2" customFormat="1" ht="24.15" customHeight="1">
      <c r="A135" s="34"/>
      <c r="B135" s="168"/>
      <c r="C135" s="169" t="s">
        <v>126</v>
      </c>
      <c r="D135" s="169" t="s">
        <v>167</v>
      </c>
      <c r="E135" s="170" t="s">
        <v>719</v>
      </c>
      <c r="F135" s="171" t="s">
        <v>720</v>
      </c>
      <c r="G135" s="172" t="s">
        <v>170</v>
      </c>
      <c r="H135" s="173">
        <v>320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246</v>
      </c>
      <c r="AT135" s="181" t="s">
        <v>167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246</v>
      </c>
      <c r="BM135" s="181" t="s">
        <v>721</v>
      </c>
    </row>
    <row r="136" s="2" customFormat="1" ht="24.15" customHeight="1">
      <c r="A136" s="34"/>
      <c r="B136" s="168"/>
      <c r="C136" s="183" t="s">
        <v>129</v>
      </c>
      <c r="D136" s="183" t="s">
        <v>173</v>
      </c>
      <c r="E136" s="184" t="s">
        <v>722</v>
      </c>
      <c r="F136" s="185" t="s">
        <v>723</v>
      </c>
      <c r="G136" s="186" t="s">
        <v>170</v>
      </c>
      <c r="H136" s="187">
        <v>320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73"/>
      <c r="P136" s="179">
        <f>O136*H136</f>
        <v>0</v>
      </c>
      <c r="Q136" s="179">
        <v>6.0000000000000002E-05</v>
      </c>
      <c r="R136" s="179">
        <f>Q136*H136</f>
        <v>0.019200000000000002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250</v>
      </c>
      <c r="AT136" s="181" t="s">
        <v>173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250</v>
      </c>
      <c r="BM136" s="181" t="s">
        <v>724</v>
      </c>
    </row>
    <row r="137" s="2" customFormat="1" ht="24.15" customHeight="1">
      <c r="A137" s="34"/>
      <c r="B137" s="168"/>
      <c r="C137" s="169" t="s">
        <v>82</v>
      </c>
      <c r="D137" s="169" t="s">
        <v>167</v>
      </c>
      <c r="E137" s="170" t="s">
        <v>725</v>
      </c>
      <c r="F137" s="171" t="s">
        <v>726</v>
      </c>
      <c r="G137" s="172" t="s">
        <v>229</v>
      </c>
      <c r="H137" s="173">
        <v>1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246</v>
      </c>
      <c r="AT137" s="181" t="s">
        <v>167</v>
      </c>
      <c r="AU137" s="181" t="s">
        <v>84</v>
      </c>
      <c r="AY137" s="15" t="s">
        <v>163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82</v>
      </c>
      <c r="BK137" s="182">
        <f>ROUND(I137*H137,2)</f>
        <v>0</v>
      </c>
      <c r="BL137" s="15" t="s">
        <v>246</v>
      </c>
      <c r="BM137" s="181" t="s">
        <v>727</v>
      </c>
    </row>
    <row r="138" s="2" customFormat="1" ht="16.5" customHeight="1">
      <c r="A138" s="34"/>
      <c r="B138" s="168"/>
      <c r="C138" s="183" t="s">
        <v>84</v>
      </c>
      <c r="D138" s="183" t="s">
        <v>173</v>
      </c>
      <c r="E138" s="184" t="s">
        <v>728</v>
      </c>
      <c r="F138" s="185" t="s">
        <v>729</v>
      </c>
      <c r="G138" s="186" t="s">
        <v>229</v>
      </c>
      <c r="H138" s="187">
        <v>1</v>
      </c>
      <c r="I138" s="188"/>
      <c r="J138" s="189">
        <f>ROUND(I138*H138,2)</f>
        <v>0</v>
      </c>
      <c r="K138" s="190"/>
      <c r="L138" s="191"/>
      <c r="M138" s="192" t="s">
        <v>1</v>
      </c>
      <c r="N138" s="193" t="s">
        <v>39</v>
      </c>
      <c r="O138" s="73"/>
      <c r="P138" s="179">
        <f>O138*H138</f>
        <v>0</v>
      </c>
      <c r="Q138" s="179">
        <v>0.0023999999999999998</v>
      </c>
      <c r="R138" s="179">
        <f>Q138*H138</f>
        <v>0.0023999999999999998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250</v>
      </c>
      <c r="AT138" s="181" t="s">
        <v>173</v>
      </c>
      <c r="AU138" s="181" t="s">
        <v>84</v>
      </c>
      <c r="AY138" s="15" t="s">
        <v>163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82</v>
      </c>
      <c r="BK138" s="182">
        <f>ROUND(I138*H138,2)</f>
        <v>0</v>
      </c>
      <c r="BL138" s="15" t="s">
        <v>250</v>
      </c>
      <c r="BM138" s="181" t="s">
        <v>730</v>
      </c>
    </row>
    <row r="139" s="2" customFormat="1" ht="16.5" customHeight="1">
      <c r="A139" s="34"/>
      <c r="B139" s="168"/>
      <c r="C139" s="169" t="s">
        <v>203</v>
      </c>
      <c r="D139" s="169" t="s">
        <v>167</v>
      </c>
      <c r="E139" s="170" t="s">
        <v>731</v>
      </c>
      <c r="F139" s="171" t="s">
        <v>732</v>
      </c>
      <c r="G139" s="172" t="s">
        <v>229</v>
      </c>
      <c r="H139" s="173">
        <v>1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246</v>
      </c>
      <c r="AT139" s="181" t="s">
        <v>167</v>
      </c>
      <c r="AU139" s="181" t="s">
        <v>84</v>
      </c>
      <c r="AY139" s="15" t="s">
        <v>163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82</v>
      </c>
      <c r="BK139" s="182">
        <f>ROUND(I139*H139,2)</f>
        <v>0</v>
      </c>
      <c r="BL139" s="15" t="s">
        <v>246</v>
      </c>
      <c r="BM139" s="181" t="s">
        <v>733</v>
      </c>
    </row>
    <row r="140" s="2" customFormat="1" ht="16.5" customHeight="1">
      <c r="A140" s="34"/>
      <c r="B140" s="168"/>
      <c r="C140" s="183" t="s">
        <v>207</v>
      </c>
      <c r="D140" s="183" t="s">
        <v>173</v>
      </c>
      <c r="E140" s="184" t="s">
        <v>734</v>
      </c>
      <c r="F140" s="185" t="s">
        <v>735</v>
      </c>
      <c r="G140" s="186" t="s">
        <v>229</v>
      </c>
      <c r="H140" s="187">
        <v>1</v>
      </c>
      <c r="I140" s="188"/>
      <c r="J140" s="189">
        <f>ROUND(I140*H140,2)</f>
        <v>0</v>
      </c>
      <c r="K140" s="190"/>
      <c r="L140" s="191"/>
      <c r="M140" s="192" t="s">
        <v>1</v>
      </c>
      <c r="N140" s="193" t="s">
        <v>39</v>
      </c>
      <c r="O140" s="73"/>
      <c r="P140" s="179">
        <f>O140*H140</f>
        <v>0</v>
      </c>
      <c r="Q140" s="179">
        <v>0.0023999999999999998</v>
      </c>
      <c r="R140" s="179">
        <f>Q140*H140</f>
        <v>0.0023999999999999998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250</v>
      </c>
      <c r="AT140" s="181" t="s">
        <v>173</v>
      </c>
      <c r="AU140" s="181" t="s">
        <v>84</v>
      </c>
      <c r="AY140" s="15" t="s">
        <v>163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82</v>
      </c>
      <c r="BK140" s="182">
        <f>ROUND(I140*H140,2)</f>
        <v>0</v>
      </c>
      <c r="BL140" s="15" t="s">
        <v>250</v>
      </c>
      <c r="BM140" s="181" t="s">
        <v>736</v>
      </c>
    </row>
    <row r="141" s="2" customFormat="1" ht="16.5" customHeight="1">
      <c r="A141" s="34"/>
      <c r="B141" s="168"/>
      <c r="C141" s="169" t="s">
        <v>8</v>
      </c>
      <c r="D141" s="169" t="s">
        <v>167</v>
      </c>
      <c r="E141" s="170" t="s">
        <v>737</v>
      </c>
      <c r="F141" s="171" t="s">
        <v>738</v>
      </c>
      <c r="G141" s="172" t="s">
        <v>229</v>
      </c>
      <c r="H141" s="173">
        <v>1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246</v>
      </c>
      <c r="AT141" s="181" t="s">
        <v>167</v>
      </c>
      <c r="AU141" s="181" t="s">
        <v>84</v>
      </c>
      <c r="AY141" s="15" t="s">
        <v>163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82</v>
      </c>
      <c r="BK141" s="182">
        <f>ROUND(I141*H141,2)</f>
        <v>0</v>
      </c>
      <c r="BL141" s="15" t="s">
        <v>246</v>
      </c>
      <c r="BM141" s="181" t="s">
        <v>739</v>
      </c>
    </row>
    <row r="142" s="2" customFormat="1" ht="16.5" customHeight="1">
      <c r="A142" s="34"/>
      <c r="B142" s="168"/>
      <c r="C142" s="183" t="s">
        <v>123</v>
      </c>
      <c r="D142" s="183" t="s">
        <v>173</v>
      </c>
      <c r="E142" s="184" t="s">
        <v>740</v>
      </c>
      <c r="F142" s="185" t="s">
        <v>741</v>
      </c>
      <c r="G142" s="186" t="s">
        <v>229</v>
      </c>
      <c r="H142" s="187">
        <v>1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0.0023999999999999998</v>
      </c>
      <c r="R142" s="179">
        <f>Q142*H142</f>
        <v>0.0023999999999999998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250</v>
      </c>
      <c r="AT142" s="181" t="s">
        <v>173</v>
      </c>
      <c r="AU142" s="181" t="s">
        <v>84</v>
      </c>
      <c r="AY142" s="15" t="s">
        <v>163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82</v>
      </c>
      <c r="BK142" s="182">
        <f>ROUND(I142*H142,2)</f>
        <v>0</v>
      </c>
      <c r="BL142" s="15" t="s">
        <v>250</v>
      </c>
      <c r="BM142" s="181" t="s">
        <v>742</v>
      </c>
    </row>
    <row r="143" s="2" customFormat="1" ht="16.5" customHeight="1">
      <c r="A143" s="34"/>
      <c r="B143" s="168"/>
      <c r="C143" s="169" t="s">
        <v>115</v>
      </c>
      <c r="D143" s="169" t="s">
        <v>167</v>
      </c>
      <c r="E143" s="170" t="s">
        <v>743</v>
      </c>
      <c r="F143" s="171" t="s">
        <v>744</v>
      </c>
      <c r="G143" s="172" t="s">
        <v>229</v>
      </c>
      <c r="H143" s="173">
        <v>100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246</v>
      </c>
      <c r="AT143" s="181" t="s">
        <v>167</v>
      </c>
      <c r="AU143" s="181" t="s">
        <v>84</v>
      </c>
      <c r="AY143" s="15" t="s">
        <v>163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82</v>
      </c>
      <c r="BK143" s="182">
        <f>ROUND(I143*H143,2)</f>
        <v>0</v>
      </c>
      <c r="BL143" s="15" t="s">
        <v>246</v>
      </c>
      <c r="BM143" s="181" t="s">
        <v>745</v>
      </c>
    </row>
    <row r="144" s="2" customFormat="1" ht="16.5" customHeight="1">
      <c r="A144" s="34"/>
      <c r="B144" s="168"/>
      <c r="C144" s="183" t="s">
        <v>118</v>
      </c>
      <c r="D144" s="183" t="s">
        <v>173</v>
      </c>
      <c r="E144" s="184" t="s">
        <v>746</v>
      </c>
      <c r="F144" s="185" t="s">
        <v>747</v>
      </c>
      <c r="G144" s="186" t="s">
        <v>229</v>
      </c>
      <c r="H144" s="187">
        <v>100</v>
      </c>
      <c r="I144" s="188"/>
      <c r="J144" s="189">
        <f>ROUND(I144*H144,2)</f>
        <v>0</v>
      </c>
      <c r="K144" s="190"/>
      <c r="L144" s="191"/>
      <c r="M144" s="192" t="s">
        <v>1</v>
      </c>
      <c r="N144" s="193" t="s">
        <v>39</v>
      </c>
      <c r="O144" s="73"/>
      <c r="P144" s="179">
        <f>O144*H144</f>
        <v>0</v>
      </c>
      <c r="Q144" s="179">
        <v>0.0023999999999999998</v>
      </c>
      <c r="R144" s="179">
        <f>Q144*H144</f>
        <v>0.23999999999999999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250</v>
      </c>
      <c r="AT144" s="181" t="s">
        <v>173</v>
      </c>
      <c r="AU144" s="181" t="s">
        <v>84</v>
      </c>
      <c r="AY144" s="15" t="s">
        <v>163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82</v>
      </c>
      <c r="BK144" s="182">
        <f>ROUND(I144*H144,2)</f>
        <v>0</v>
      </c>
      <c r="BL144" s="15" t="s">
        <v>250</v>
      </c>
      <c r="BM144" s="181" t="s">
        <v>748</v>
      </c>
    </row>
    <row r="145" s="2" customFormat="1" ht="16.5" customHeight="1">
      <c r="A145" s="34"/>
      <c r="B145" s="168"/>
      <c r="C145" s="169" t="s">
        <v>109</v>
      </c>
      <c r="D145" s="169" t="s">
        <v>167</v>
      </c>
      <c r="E145" s="170" t="s">
        <v>749</v>
      </c>
      <c r="F145" s="171" t="s">
        <v>750</v>
      </c>
      <c r="G145" s="172" t="s">
        <v>229</v>
      </c>
      <c r="H145" s="173">
        <v>32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246</v>
      </c>
      <c r="AT145" s="181" t="s">
        <v>167</v>
      </c>
      <c r="AU145" s="181" t="s">
        <v>84</v>
      </c>
      <c r="AY145" s="15" t="s">
        <v>163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82</v>
      </c>
      <c r="BK145" s="182">
        <f>ROUND(I145*H145,2)</f>
        <v>0</v>
      </c>
      <c r="BL145" s="15" t="s">
        <v>246</v>
      </c>
      <c r="BM145" s="181" t="s">
        <v>751</v>
      </c>
    </row>
    <row r="146" s="2" customFormat="1" ht="16.5" customHeight="1">
      <c r="A146" s="34"/>
      <c r="B146" s="168"/>
      <c r="C146" s="183" t="s">
        <v>112</v>
      </c>
      <c r="D146" s="183" t="s">
        <v>173</v>
      </c>
      <c r="E146" s="184" t="s">
        <v>752</v>
      </c>
      <c r="F146" s="185" t="s">
        <v>753</v>
      </c>
      <c r="G146" s="186" t="s">
        <v>229</v>
      </c>
      <c r="H146" s="187">
        <v>32</v>
      </c>
      <c r="I146" s="188"/>
      <c r="J146" s="189">
        <f>ROUND(I146*H146,2)</f>
        <v>0</v>
      </c>
      <c r="K146" s="190"/>
      <c r="L146" s="191"/>
      <c r="M146" s="192" t="s">
        <v>1</v>
      </c>
      <c r="N146" s="193" t="s">
        <v>39</v>
      </c>
      <c r="O146" s="73"/>
      <c r="P146" s="179">
        <f>O146*H146</f>
        <v>0</v>
      </c>
      <c r="Q146" s="179">
        <v>0.0023999999999999998</v>
      </c>
      <c r="R146" s="179">
        <f>Q146*H146</f>
        <v>0.076799999999999993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250</v>
      </c>
      <c r="AT146" s="181" t="s">
        <v>173</v>
      </c>
      <c r="AU146" s="181" t="s">
        <v>84</v>
      </c>
      <c r="AY146" s="15" t="s">
        <v>163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82</v>
      </c>
      <c r="BK146" s="182">
        <f>ROUND(I146*H146,2)</f>
        <v>0</v>
      </c>
      <c r="BL146" s="15" t="s">
        <v>250</v>
      </c>
      <c r="BM146" s="181" t="s">
        <v>754</v>
      </c>
    </row>
    <row r="147" s="2" customFormat="1" ht="16.5" customHeight="1">
      <c r="A147" s="34"/>
      <c r="B147" s="168"/>
      <c r="C147" s="169" t="s">
        <v>178</v>
      </c>
      <c r="D147" s="169" t="s">
        <v>167</v>
      </c>
      <c r="E147" s="170" t="s">
        <v>755</v>
      </c>
      <c r="F147" s="171" t="s">
        <v>756</v>
      </c>
      <c r="G147" s="172" t="s">
        <v>229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246</v>
      </c>
      <c r="AT147" s="181" t="s">
        <v>167</v>
      </c>
      <c r="AU147" s="181" t="s">
        <v>84</v>
      </c>
      <c r="AY147" s="15" t="s">
        <v>163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82</v>
      </c>
      <c r="BK147" s="182">
        <f>ROUND(I147*H147,2)</f>
        <v>0</v>
      </c>
      <c r="BL147" s="15" t="s">
        <v>246</v>
      </c>
      <c r="BM147" s="181" t="s">
        <v>757</v>
      </c>
    </row>
    <row r="148" s="2" customFormat="1" ht="16.5" customHeight="1">
      <c r="A148" s="34"/>
      <c r="B148" s="168"/>
      <c r="C148" s="183" t="s">
        <v>106</v>
      </c>
      <c r="D148" s="183" t="s">
        <v>173</v>
      </c>
      <c r="E148" s="184" t="s">
        <v>758</v>
      </c>
      <c r="F148" s="185" t="s">
        <v>759</v>
      </c>
      <c r="G148" s="186" t="s">
        <v>229</v>
      </c>
      <c r="H148" s="187">
        <v>1</v>
      </c>
      <c r="I148" s="188"/>
      <c r="J148" s="189">
        <f>ROUND(I148*H148,2)</f>
        <v>0</v>
      </c>
      <c r="K148" s="190"/>
      <c r="L148" s="191"/>
      <c r="M148" s="192" t="s">
        <v>1</v>
      </c>
      <c r="N148" s="193" t="s">
        <v>39</v>
      </c>
      <c r="O148" s="73"/>
      <c r="P148" s="179">
        <f>O148*H148</f>
        <v>0</v>
      </c>
      <c r="Q148" s="179">
        <v>0.0023999999999999998</v>
      </c>
      <c r="R148" s="179">
        <f>Q148*H148</f>
        <v>0.0023999999999999998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250</v>
      </c>
      <c r="AT148" s="181" t="s">
        <v>173</v>
      </c>
      <c r="AU148" s="181" t="s">
        <v>84</v>
      </c>
      <c r="AY148" s="15" t="s">
        <v>163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82</v>
      </c>
      <c r="BK148" s="182">
        <f>ROUND(I148*H148,2)</f>
        <v>0</v>
      </c>
      <c r="BL148" s="15" t="s">
        <v>250</v>
      </c>
      <c r="BM148" s="181" t="s">
        <v>760</v>
      </c>
    </row>
    <row r="149" s="2" customFormat="1" ht="16.5" customHeight="1">
      <c r="A149" s="34"/>
      <c r="B149" s="168"/>
      <c r="C149" s="169" t="s">
        <v>261</v>
      </c>
      <c r="D149" s="169" t="s">
        <v>167</v>
      </c>
      <c r="E149" s="170" t="s">
        <v>761</v>
      </c>
      <c r="F149" s="171" t="s">
        <v>762</v>
      </c>
      <c r="G149" s="172" t="s">
        <v>229</v>
      </c>
      <c r="H149" s="173">
        <v>2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246</v>
      </c>
      <c r="AT149" s="181" t="s">
        <v>167</v>
      </c>
      <c r="AU149" s="181" t="s">
        <v>84</v>
      </c>
      <c r="AY149" s="15" t="s">
        <v>163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82</v>
      </c>
      <c r="BK149" s="182">
        <f>ROUND(I149*H149,2)</f>
        <v>0</v>
      </c>
      <c r="BL149" s="15" t="s">
        <v>246</v>
      </c>
      <c r="BM149" s="181" t="s">
        <v>763</v>
      </c>
    </row>
    <row r="150" s="2" customFormat="1" ht="16.5" customHeight="1">
      <c r="A150" s="34"/>
      <c r="B150" s="168"/>
      <c r="C150" s="183" t="s">
        <v>265</v>
      </c>
      <c r="D150" s="183" t="s">
        <v>173</v>
      </c>
      <c r="E150" s="184" t="s">
        <v>764</v>
      </c>
      <c r="F150" s="185" t="s">
        <v>765</v>
      </c>
      <c r="G150" s="186" t="s">
        <v>229</v>
      </c>
      <c r="H150" s="187">
        <v>2</v>
      </c>
      <c r="I150" s="188"/>
      <c r="J150" s="189">
        <f>ROUND(I150*H150,2)</f>
        <v>0</v>
      </c>
      <c r="K150" s="190"/>
      <c r="L150" s="191"/>
      <c r="M150" s="192" t="s">
        <v>1</v>
      </c>
      <c r="N150" s="193" t="s">
        <v>39</v>
      </c>
      <c r="O150" s="73"/>
      <c r="P150" s="179">
        <f>O150*H150</f>
        <v>0</v>
      </c>
      <c r="Q150" s="179">
        <v>0.0023999999999999998</v>
      </c>
      <c r="R150" s="179">
        <f>Q150*H150</f>
        <v>0.0047999999999999996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250</v>
      </c>
      <c r="AT150" s="181" t="s">
        <v>173</v>
      </c>
      <c r="AU150" s="181" t="s">
        <v>84</v>
      </c>
      <c r="AY150" s="15" t="s">
        <v>163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82</v>
      </c>
      <c r="BK150" s="182">
        <f>ROUND(I150*H150,2)</f>
        <v>0</v>
      </c>
      <c r="BL150" s="15" t="s">
        <v>250</v>
      </c>
      <c r="BM150" s="181" t="s">
        <v>766</v>
      </c>
    </row>
    <row r="151" s="2" customFormat="1" ht="16.5" customHeight="1">
      <c r="A151" s="34"/>
      <c r="B151" s="168"/>
      <c r="C151" s="169" t="s">
        <v>284</v>
      </c>
      <c r="D151" s="169" t="s">
        <v>167</v>
      </c>
      <c r="E151" s="170" t="s">
        <v>767</v>
      </c>
      <c r="F151" s="171" t="s">
        <v>768</v>
      </c>
      <c r="G151" s="172" t="s">
        <v>229</v>
      </c>
      <c r="H151" s="173">
        <v>1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246</v>
      </c>
      <c r="AT151" s="181" t="s">
        <v>167</v>
      </c>
      <c r="AU151" s="181" t="s">
        <v>84</v>
      </c>
      <c r="AY151" s="15" t="s">
        <v>163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82</v>
      </c>
      <c r="BK151" s="182">
        <f>ROUND(I151*H151,2)</f>
        <v>0</v>
      </c>
      <c r="BL151" s="15" t="s">
        <v>246</v>
      </c>
      <c r="BM151" s="181" t="s">
        <v>769</v>
      </c>
    </row>
    <row r="152" s="2" customFormat="1" ht="16.5" customHeight="1">
      <c r="A152" s="34"/>
      <c r="B152" s="168"/>
      <c r="C152" s="183" t="s">
        <v>288</v>
      </c>
      <c r="D152" s="183" t="s">
        <v>173</v>
      </c>
      <c r="E152" s="184" t="s">
        <v>770</v>
      </c>
      <c r="F152" s="185" t="s">
        <v>729</v>
      </c>
      <c r="G152" s="186" t="s">
        <v>229</v>
      </c>
      <c r="H152" s="187">
        <v>1</v>
      </c>
      <c r="I152" s="188"/>
      <c r="J152" s="189">
        <f>ROUND(I152*H152,2)</f>
        <v>0</v>
      </c>
      <c r="K152" s="190"/>
      <c r="L152" s="191"/>
      <c r="M152" s="192" t="s">
        <v>1</v>
      </c>
      <c r="N152" s="193" t="s">
        <v>39</v>
      </c>
      <c r="O152" s="73"/>
      <c r="P152" s="179">
        <f>O152*H152</f>
        <v>0</v>
      </c>
      <c r="Q152" s="179">
        <v>0.0023999999999999998</v>
      </c>
      <c r="R152" s="179">
        <f>Q152*H152</f>
        <v>0.0023999999999999998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250</v>
      </c>
      <c r="AT152" s="181" t="s">
        <v>173</v>
      </c>
      <c r="AU152" s="181" t="s">
        <v>84</v>
      </c>
      <c r="AY152" s="15" t="s">
        <v>163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82</v>
      </c>
      <c r="BK152" s="182">
        <f>ROUND(I152*H152,2)</f>
        <v>0</v>
      </c>
      <c r="BL152" s="15" t="s">
        <v>250</v>
      </c>
      <c r="BM152" s="181" t="s">
        <v>771</v>
      </c>
    </row>
    <row r="153" s="2" customFormat="1" ht="16.5" customHeight="1">
      <c r="A153" s="34"/>
      <c r="B153" s="168"/>
      <c r="C153" s="169" t="s">
        <v>226</v>
      </c>
      <c r="D153" s="169" t="s">
        <v>167</v>
      </c>
      <c r="E153" s="170" t="s">
        <v>772</v>
      </c>
      <c r="F153" s="171" t="s">
        <v>773</v>
      </c>
      <c r="G153" s="172" t="s">
        <v>229</v>
      </c>
      <c r="H153" s="173">
        <v>1</v>
      </c>
      <c r="I153" s="174"/>
      <c r="J153" s="175">
        <f>ROUND(I153*H153,2)</f>
        <v>0</v>
      </c>
      <c r="K153" s="176"/>
      <c r="L153" s="35"/>
      <c r="M153" s="177" t="s">
        <v>1</v>
      </c>
      <c r="N153" s="178" t="s">
        <v>39</v>
      </c>
      <c r="O153" s="73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246</v>
      </c>
      <c r="AT153" s="181" t="s">
        <v>167</v>
      </c>
      <c r="AU153" s="181" t="s">
        <v>84</v>
      </c>
      <c r="AY153" s="15" t="s">
        <v>163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82</v>
      </c>
      <c r="BK153" s="182">
        <f>ROUND(I153*H153,2)</f>
        <v>0</v>
      </c>
      <c r="BL153" s="15" t="s">
        <v>246</v>
      </c>
      <c r="BM153" s="181" t="s">
        <v>774</v>
      </c>
    </row>
    <row r="154" s="2" customFormat="1" ht="16.5" customHeight="1">
      <c r="A154" s="34"/>
      <c r="B154" s="168"/>
      <c r="C154" s="183" t="s">
        <v>231</v>
      </c>
      <c r="D154" s="183" t="s">
        <v>173</v>
      </c>
      <c r="E154" s="184" t="s">
        <v>775</v>
      </c>
      <c r="F154" s="185" t="s">
        <v>776</v>
      </c>
      <c r="G154" s="186" t="s">
        <v>229</v>
      </c>
      <c r="H154" s="187">
        <v>1</v>
      </c>
      <c r="I154" s="188"/>
      <c r="J154" s="189">
        <f>ROUND(I154*H154,2)</f>
        <v>0</v>
      </c>
      <c r="K154" s="190"/>
      <c r="L154" s="191"/>
      <c r="M154" s="192" t="s">
        <v>1</v>
      </c>
      <c r="N154" s="193" t="s">
        <v>39</v>
      </c>
      <c r="O154" s="73"/>
      <c r="P154" s="179">
        <f>O154*H154</f>
        <v>0</v>
      </c>
      <c r="Q154" s="179">
        <v>0.0023999999999999998</v>
      </c>
      <c r="R154" s="179">
        <f>Q154*H154</f>
        <v>0.0023999999999999998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250</v>
      </c>
      <c r="AT154" s="181" t="s">
        <v>173</v>
      </c>
      <c r="AU154" s="181" t="s">
        <v>84</v>
      </c>
      <c r="AY154" s="15" t="s">
        <v>163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5" t="s">
        <v>82</v>
      </c>
      <c r="BK154" s="182">
        <f>ROUND(I154*H154,2)</f>
        <v>0</v>
      </c>
      <c r="BL154" s="15" t="s">
        <v>250</v>
      </c>
      <c r="BM154" s="181" t="s">
        <v>777</v>
      </c>
    </row>
    <row r="155" s="12" customFormat="1" ht="22.8" customHeight="1">
      <c r="A155" s="12"/>
      <c r="B155" s="155"/>
      <c r="C155" s="12"/>
      <c r="D155" s="156" t="s">
        <v>73</v>
      </c>
      <c r="E155" s="166" t="s">
        <v>506</v>
      </c>
      <c r="F155" s="166" t="s">
        <v>507</v>
      </c>
      <c r="G155" s="12"/>
      <c r="H155" s="12"/>
      <c r="I155" s="158"/>
      <c r="J155" s="167">
        <f>BK155</f>
        <v>0</v>
      </c>
      <c r="K155" s="12"/>
      <c r="L155" s="155"/>
      <c r="M155" s="160"/>
      <c r="N155" s="161"/>
      <c r="O155" s="161"/>
      <c r="P155" s="162">
        <f>SUM(P156:P164)</f>
        <v>0</v>
      </c>
      <c r="Q155" s="161"/>
      <c r="R155" s="162">
        <f>SUM(R156:R164)</f>
        <v>1.27328</v>
      </c>
      <c r="S155" s="161"/>
      <c r="T155" s="163">
        <f>SUM(T156:T164)</f>
        <v>0.45200000000000001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226</v>
      </c>
      <c r="AT155" s="164" t="s">
        <v>73</v>
      </c>
      <c r="AU155" s="164" t="s">
        <v>82</v>
      </c>
      <c r="AY155" s="156" t="s">
        <v>163</v>
      </c>
      <c r="BK155" s="165">
        <f>SUM(BK156:BK164)</f>
        <v>0</v>
      </c>
    </row>
    <row r="156" s="2" customFormat="1" ht="33" customHeight="1">
      <c r="A156" s="34"/>
      <c r="B156" s="168"/>
      <c r="C156" s="169" t="s">
        <v>414</v>
      </c>
      <c r="D156" s="169" t="s">
        <v>167</v>
      </c>
      <c r="E156" s="170" t="s">
        <v>552</v>
      </c>
      <c r="F156" s="171" t="s">
        <v>553</v>
      </c>
      <c r="G156" s="172" t="s">
        <v>170</v>
      </c>
      <c r="H156" s="173">
        <v>56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39</v>
      </c>
      <c r="O156" s="73"/>
      <c r="P156" s="179">
        <f>O156*H156</f>
        <v>0</v>
      </c>
      <c r="Q156" s="179">
        <v>0.00059999999999999995</v>
      </c>
      <c r="R156" s="179">
        <f>Q156*H156</f>
        <v>0.033599999999999998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246</v>
      </c>
      <c r="AT156" s="181" t="s">
        <v>167</v>
      </c>
      <c r="AU156" s="181" t="s">
        <v>84</v>
      </c>
      <c r="AY156" s="15" t="s">
        <v>163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5" t="s">
        <v>82</v>
      </c>
      <c r="BK156" s="182">
        <f>ROUND(I156*H156,2)</f>
        <v>0</v>
      </c>
      <c r="BL156" s="15" t="s">
        <v>246</v>
      </c>
      <c r="BM156" s="181" t="s">
        <v>778</v>
      </c>
    </row>
    <row r="157" s="2" customFormat="1" ht="33" customHeight="1">
      <c r="A157" s="34"/>
      <c r="B157" s="168"/>
      <c r="C157" s="169" t="s">
        <v>422</v>
      </c>
      <c r="D157" s="169" t="s">
        <v>167</v>
      </c>
      <c r="E157" s="170" t="s">
        <v>558</v>
      </c>
      <c r="F157" s="171" t="s">
        <v>559</v>
      </c>
      <c r="G157" s="172" t="s">
        <v>229</v>
      </c>
      <c r="H157" s="173">
        <v>32</v>
      </c>
      <c r="I157" s="174"/>
      <c r="J157" s="175">
        <f>ROUND(I157*H157,2)</f>
        <v>0</v>
      </c>
      <c r="K157" s="176"/>
      <c r="L157" s="35"/>
      <c r="M157" s="177" t="s">
        <v>1</v>
      </c>
      <c r="N157" s="178" t="s">
        <v>39</v>
      </c>
      <c r="O157" s="73"/>
      <c r="P157" s="179">
        <f>O157*H157</f>
        <v>0</v>
      </c>
      <c r="Q157" s="179">
        <v>0.038739999999999997</v>
      </c>
      <c r="R157" s="179">
        <f>Q157*H157</f>
        <v>1.2396799999999999</v>
      </c>
      <c r="S157" s="179">
        <v>0</v>
      </c>
      <c r="T157" s="18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246</v>
      </c>
      <c r="AT157" s="181" t="s">
        <v>167</v>
      </c>
      <c r="AU157" s="181" t="s">
        <v>84</v>
      </c>
      <c r="AY157" s="15" t="s">
        <v>163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5" t="s">
        <v>82</v>
      </c>
      <c r="BK157" s="182">
        <f>ROUND(I157*H157,2)</f>
        <v>0</v>
      </c>
      <c r="BL157" s="15" t="s">
        <v>246</v>
      </c>
      <c r="BM157" s="181" t="s">
        <v>779</v>
      </c>
    </row>
    <row r="158" s="2" customFormat="1" ht="33" customHeight="1">
      <c r="A158" s="34"/>
      <c r="B158" s="168"/>
      <c r="C158" s="169" t="s">
        <v>176</v>
      </c>
      <c r="D158" s="169" t="s">
        <v>167</v>
      </c>
      <c r="E158" s="170" t="s">
        <v>598</v>
      </c>
      <c r="F158" s="171" t="s">
        <v>599</v>
      </c>
      <c r="G158" s="172" t="s">
        <v>229</v>
      </c>
      <c r="H158" s="173">
        <v>32</v>
      </c>
      <c r="I158" s="174"/>
      <c r="J158" s="175">
        <f>ROUND(I158*H158,2)</f>
        <v>0</v>
      </c>
      <c r="K158" s="176"/>
      <c r="L158" s="35"/>
      <c r="M158" s="177" t="s">
        <v>1</v>
      </c>
      <c r="N158" s="178" t="s">
        <v>39</v>
      </c>
      <c r="O158" s="73"/>
      <c r="P158" s="179">
        <f>O158*H158</f>
        <v>0</v>
      </c>
      <c r="Q158" s="179">
        <v>0</v>
      </c>
      <c r="R158" s="179">
        <f>Q158*H158</f>
        <v>0</v>
      </c>
      <c r="S158" s="179">
        <v>0.0080000000000000002</v>
      </c>
      <c r="T158" s="180">
        <f>S158*H158</f>
        <v>0.25600000000000001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1" t="s">
        <v>246</v>
      </c>
      <c r="AT158" s="181" t="s">
        <v>167</v>
      </c>
      <c r="AU158" s="181" t="s">
        <v>84</v>
      </c>
      <c r="AY158" s="15" t="s">
        <v>163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5" t="s">
        <v>82</v>
      </c>
      <c r="BK158" s="182">
        <f>ROUND(I158*H158,2)</f>
        <v>0</v>
      </c>
      <c r="BL158" s="15" t="s">
        <v>246</v>
      </c>
      <c r="BM158" s="181" t="s">
        <v>780</v>
      </c>
    </row>
    <row r="159" s="2" customFormat="1" ht="33" customHeight="1">
      <c r="A159" s="34"/>
      <c r="B159" s="168"/>
      <c r="C159" s="169" t="s">
        <v>429</v>
      </c>
      <c r="D159" s="169" t="s">
        <v>167</v>
      </c>
      <c r="E159" s="170" t="s">
        <v>564</v>
      </c>
      <c r="F159" s="171" t="s">
        <v>565</v>
      </c>
      <c r="G159" s="172" t="s">
        <v>170</v>
      </c>
      <c r="H159" s="173">
        <v>56</v>
      </c>
      <c r="I159" s="174"/>
      <c r="J159" s="175">
        <f>ROUND(I159*H159,2)</f>
        <v>0</v>
      </c>
      <c r="K159" s="176"/>
      <c r="L159" s="35"/>
      <c r="M159" s="177" t="s">
        <v>1</v>
      </c>
      <c r="N159" s="178" t="s">
        <v>39</v>
      </c>
      <c r="O159" s="73"/>
      <c r="P159" s="179">
        <f>O159*H159</f>
        <v>0</v>
      </c>
      <c r="Q159" s="179">
        <v>0</v>
      </c>
      <c r="R159" s="179">
        <f>Q159*H159</f>
        <v>0</v>
      </c>
      <c r="S159" s="179">
        <v>0.0035000000000000001</v>
      </c>
      <c r="T159" s="180">
        <f>S159*H159</f>
        <v>0.19600000000000001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246</v>
      </c>
      <c r="AT159" s="181" t="s">
        <v>167</v>
      </c>
      <c r="AU159" s="181" t="s">
        <v>84</v>
      </c>
      <c r="AY159" s="15" t="s">
        <v>163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5" t="s">
        <v>82</v>
      </c>
      <c r="BK159" s="182">
        <f>ROUND(I159*H159,2)</f>
        <v>0</v>
      </c>
      <c r="BL159" s="15" t="s">
        <v>246</v>
      </c>
      <c r="BM159" s="181" t="s">
        <v>781</v>
      </c>
    </row>
    <row r="160" s="2" customFormat="1" ht="24.15" customHeight="1">
      <c r="A160" s="34"/>
      <c r="B160" s="168"/>
      <c r="C160" s="169" t="s">
        <v>384</v>
      </c>
      <c r="D160" s="169" t="s">
        <v>167</v>
      </c>
      <c r="E160" s="170" t="s">
        <v>514</v>
      </c>
      <c r="F160" s="171" t="s">
        <v>515</v>
      </c>
      <c r="G160" s="172" t="s">
        <v>516</v>
      </c>
      <c r="H160" s="173">
        <v>0.45200000000000001</v>
      </c>
      <c r="I160" s="174"/>
      <c r="J160" s="175">
        <f>ROUND(I160*H160,2)</f>
        <v>0</v>
      </c>
      <c r="K160" s="176"/>
      <c r="L160" s="35"/>
      <c r="M160" s="177" t="s">
        <v>1</v>
      </c>
      <c r="N160" s="178" t="s">
        <v>39</v>
      </c>
      <c r="O160" s="73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1" t="s">
        <v>246</v>
      </c>
      <c r="AT160" s="181" t="s">
        <v>167</v>
      </c>
      <c r="AU160" s="181" t="s">
        <v>84</v>
      </c>
      <c r="AY160" s="15" t="s">
        <v>163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5" t="s">
        <v>82</v>
      </c>
      <c r="BK160" s="182">
        <f>ROUND(I160*H160,2)</f>
        <v>0</v>
      </c>
      <c r="BL160" s="15" t="s">
        <v>246</v>
      </c>
      <c r="BM160" s="181" t="s">
        <v>782</v>
      </c>
    </row>
    <row r="161" s="2" customFormat="1" ht="24.15" customHeight="1">
      <c r="A161" s="34"/>
      <c r="B161" s="168"/>
      <c r="C161" s="169" t="s">
        <v>388</v>
      </c>
      <c r="D161" s="169" t="s">
        <v>167</v>
      </c>
      <c r="E161" s="170" t="s">
        <v>518</v>
      </c>
      <c r="F161" s="171" t="s">
        <v>519</v>
      </c>
      <c r="G161" s="172" t="s">
        <v>516</v>
      </c>
      <c r="H161" s="173">
        <v>0.45200000000000001</v>
      </c>
      <c r="I161" s="174"/>
      <c r="J161" s="175">
        <f>ROUND(I161*H161,2)</f>
        <v>0</v>
      </c>
      <c r="K161" s="176"/>
      <c r="L161" s="35"/>
      <c r="M161" s="177" t="s">
        <v>1</v>
      </c>
      <c r="N161" s="178" t="s">
        <v>39</v>
      </c>
      <c r="O161" s="73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1" t="s">
        <v>246</v>
      </c>
      <c r="AT161" s="181" t="s">
        <v>167</v>
      </c>
      <c r="AU161" s="181" t="s">
        <v>84</v>
      </c>
      <c r="AY161" s="15" t="s">
        <v>163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5" t="s">
        <v>82</v>
      </c>
      <c r="BK161" s="182">
        <f>ROUND(I161*H161,2)</f>
        <v>0</v>
      </c>
      <c r="BL161" s="15" t="s">
        <v>246</v>
      </c>
      <c r="BM161" s="181" t="s">
        <v>783</v>
      </c>
    </row>
    <row r="162" s="2" customFormat="1" ht="24.15" customHeight="1">
      <c r="A162" s="34"/>
      <c r="B162" s="168"/>
      <c r="C162" s="169" t="s">
        <v>374</v>
      </c>
      <c r="D162" s="169" t="s">
        <v>167</v>
      </c>
      <c r="E162" s="170" t="s">
        <v>521</v>
      </c>
      <c r="F162" s="171" t="s">
        <v>522</v>
      </c>
      <c r="G162" s="172" t="s">
        <v>516</v>
      </c>
      <c r="H162" s="173">
        <v>0.45200000000000001</v>
      </c>
      <c r="I162" s="174"/>
      <c r="J162" s="175">
        <f>ROUND(I162*H162,2)</f>
        <v>0</v>
      </c>
      <c r="K162" s="176"/>
      <c r="L162" s="35"/>
      <c r="M162" s="177" t="s">
        <v>1</v>
      </c>
      <c r="N162" s="178" t="s">
        <v>39</v>
      </c>
      <c r="O162" s="73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1" t="s">
        <v>246</v>
      </c>
      <c r="AT162" s="181" t="s">
        <v>167</v>
      </c>
      <c r="AU162" s="181" t="s">
        <v>84</v>
      </c>
      <c r="AY162" s="15" t="s">
        <v>163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5" t="s">
        <v>82</v>
      </c>
      <c r="BK162" s="182">
        <f>ROUND(I162*H162,2)</f>
        <v>0</v>
      </c>
      <c r="BL162" s="15" t="s">
        <v>246</v>
      </c>
      <c r="BM162" s="181" t="s">
        <v>784</v>
      </c>
    </row>
    <row r="163" s="2" customFormat="1" ht="24.15" customHeight="1">
      <c r="A163" s="34"/>
      <c r="B163" s="168"/>
      <c r="C163" s="169" t="s">
        <v>376</v>
      </c>
      <c r="D163" s="169" t="s">
        <v>167</v>
      </c>
      <c r="E163" s="170" t="s">
        <v>524</v>
      </c>
      <c r="F163" s="171" t="s">
        <v>525</v>
      </c>
      <c r="G163" s="172" t="s">
        <v>516</v>
      </c>
      <c r="H163" s="173">
        <v>0.45200000000000001</v>
      </c>
      <c r="I163" s="174"/>
      <c r="J163" s="175">
        <f>ROUND(I163*H163,2)</f>
        <v>0</v>
      </c>
      <c r="K163" s="176"/>
      <c r="L163" s="35"/>
      <c r="M163" s="177" t="s">
        <v>1</v>
      </c>
      <c r="N163" s="178" t="s">
        <v>39</v>
      </c>
      <c r="O163" s="73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1" t="s">
        <v>246</v>
      </c>
      <c r="AT163" s="181" t="s">
        <v>167</v>
      </c>
      <c r="AU163" s="181" t="s">
        <v>84</v>
      </c>
      <c r="AY163" s="15" t="s">
        <v>163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5" t="s">
        <v>82</v>
      </c>
      <c r="BK163" s="182">
        <f>ROUND(I163*H163,2)</f>
        <v>0</v>
      </c>
      <c r="BL163" s="15" t="s">
        <v>246</v>
      </c>
      <c r="BM163" s="181" t="s">
        <v>785</v>
      </c>
    </row>
    <row r="164" s="2" customFormat="1" ht="49.05" customHeight="1">
      <c r="A164" s="34"/>
      <c r="B164" s="168"/>
      <c r="C164" s="169" t="s">
        <v>394</v>
      </c>
      <c r="D164" s="169" t="s">
        <v>167</v>
      </c>
      <c r="E164" s="170" t="s">
        <v>527</v>
      </c>
      <c r="F164" s="171" t="s">
        <v>528</v>
      </c>
      <c r="G164" s="172" t="s">
        <v>516</v>
      </c>
      <c r="H164" s="173">
        <v>0.45200000000000001</v>
      </c>
      <c r="I164" s="174"/>
      <c r="J164" s="175">
        <f>ROUND(I164*H164,2)</f>
        <v>0</v>
      </c>
      <c r="K164" s="176"/>
      <c r="L164" s="35"/>
      <c r="M164" s="199" t="s">
        <v>1</v>
      </c>
      <c r="N164" s="200" t="s">
        <v>39</v>
      </c>
      <c r="O164" s="196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1" t="s">
        <v>246</v>
      </c>
      <c r="AT164" s="181" t="s">
        <v>167</v>
      </c>
      <c r="AU164" s="181" t="s">
        <v>84</v>
      </c>
      <c r="AY164" s="15" t="s">
        <v>163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5" t="s">
        <v>82</v>
      </c>
      <c r="BK164" s="182">
        <f>ROUND(I164*H164,2)</f>
        <v>0</v>
      </c>
      <c r="BL164" s="15" t="s">
        <v>246</v>
      </c>
      <c r="BM164" s="181" t="s">
        <v>786</v>
      </c>
    </row>
    <row r="165" s="2" customFormat="1" ht="6.96" customHeight="1">
      <c r="A165" s="34"/>
      <c r="B165" s="56"/>
      <c r="C165" s="57"/>
      <c r="D165" s="57"/>
      <c r="E165" s="57"/>
      <c r="F165" s="57"/>
      <c r="G165" s="57"/>
      <c r="H165" s="57"/>
      <c r="I165" s="57"/>
      <c r="J165" s="57"/>
      <c r="K165" s="57"/>
      <c r="L165" s="35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autoFilter ref="C120:K16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787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ROUND((SUM(BE120:BE139)),  2)</f>
        <v>0</v>
      </c>
      <c r="G33" s="34"/>
      <c r="H33" s="34"/>
      <c r="I33" s="124">
        <v>0.20999999999999999</v>
      </c>
      <c r="J33" s="123">
        <f>ROUND(((SUM(BE120:BE139))*I33),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ROUND((SUM(BF120:BF139)),  2)</f>
        <v>0</v>
      </c>
      <c r="G34" s="34"/>
      <c r="H34" s="34"/>
      <c r="I34" s="124">
        <v>0.14999999999999999</v>
      </c>
      <c r="J34" s="123">
        <f>ROUND(((SUM(BF120:BF139))*I34),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ROUND((SUM(BG120:BG139)),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ROUND((SUM(BH120:BH139)),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ROUND((SUM(BI120:BI139)),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17 - Přívodní vedení do bytů (32 bytů)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145</v>
      </c>
      <c r="E99" s="138"/>
      <c r="F99" s="138"/>
      <c r="G99" s="138"/>
      <c r="H99" s="138"/>
      <c r="I99" s="138"/>
      <c r="J99" s="139">
        <f>J128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474</v>
      </c>
      <c r="E100" s="142"/>
      <c r="F100" s="142"/>
      <c r="G100" s="142"/>
      <c r="H100" s="142"/>
      <c r="I100" s="142"/>
      <c r="J100" s="143">
        <f>J129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148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 Bělský les - BD, ul. Vaňkova 52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136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17 - Přívodní vedení do bytů (32 bytů)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18. 4. 2023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149</v>
      </c>
      <c r="D119" s="147" t="s">
        <v>59</v>
      </c>
      <c r="E119" s="147" t="s">
        <v>55</v>
      </c>
      <c r="F119" s="147" t="s">
        <v>56</v>
      </c>
      <c r="G119" s="147" t="s">
        <v>150</v>
      </c>
      <c r="H119" s="147" t="s">
        <v>151</v>
      </c>
      <c r="I119" s="147" t="s">
        <v>152</v>
      </c>
      <c r="J119" s="148" t="s">
        <v>140</v>
      </c>
      <c r="K119" s="149" t="s">
        <v>153</v>
      </c>
      <c r="L119" s="150"/>
      <c r="M119" s="82" t="s">
        <v>1</v>
      </c>
      <c r="N119" s="83" t="s">
        <v>38</v>
      </c>
      <c r="O119" s="83" t="s">
        <v>154</v>
      </c>
      <c r="P119" s="83" t="s">
        <v>155</v>
      </c>
      <c r="Q119" s="83" t="s">
        <v>156</v>
      </c>
      <c r="R119" s="83" t="s">
        <v>157</v>
      </c>
      <c r="S119" s="83" t="s">
        <v>158</v>
      </c>
      <c r="T119" s="84" t="s">
        <v>159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160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P121+P128</f>
        <v>0</v>
      </c>
      <c r="Q120" s="86"/>
      <c r="R120" s="152">
        <f>R121+R128</f>
        <v>7.1366319999999996</v>
      </c>
      <c r="S120" s="86"/>
      <c r="T120" s="153">
        <f>T121+T128</f>
        <v>0.97753999999999996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73</v>
      </c>
      <c r="AU120" s="15" t="s">
        <v>142</v>
      </c>
      <c r="BK120" s="154">
        <f>BK121+BK128</f>
        <v>0</v>
      </c>
    </row>
    <row r="121" s="12" customFormat="1" ht="25.92" customHeight="1">
      <c r="A121" s="12"/>
      <c r="B121" s="155"/>
      <c r="C121" s="12"/>
      <c r="D121" s="156" t="s">
        <v>73</v>
      </c>
      <c r="E121" s="157" t="s">
        <v>161</v>
      </c>
      <c r="F121" s="157" t="s">
        <v>162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0.15971200000000002</v>
      </c>
      <c r="S121" s="161"/>
      <c r="T121" s="163">
        <f>T122</f>
        <v>4.0000000000000003E-05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84</v>
      </c>
      <c r="AT121" s="164" t="s">
        <v>73</v>
      </c>
      <c r="AU121" s="164" t="s">
        <v>74</v>
      </c>
      <c r="AY121" s="156" t="s">
        <v>163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73</v>
      </c>
      <c r="E122" s="166" t="s">
        <v>164</v>
      </c>
      <c r="F122" s="166" t="s">
        <v>165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SUM(P123:P127)</f>
        <v>0</v>
      </c>
      <c r="Q122" s="161"/>
      <c r="R122" s="162">
        <f>SUM(R123:R127)</f>
        <v>0.15971200000000002</v>
      </c>
      <c r="S122" s="161"/>
      <c r="T122" s="163">
        <f>SUM(T123:T127)</f>
        <v>4.0000000000000003E-05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84</v>
      </c>
      <c r="AT122" s="164" t="s">
        <v>73</v>
      </c>
      <c r="AU122" s="164" t="s">
        <v>82</v>
      </c>
      <c r="AY122" s="156" t="s">
        <v>163</v>
      </c>
      <c r="BK122" s="165">
        <f>SUM(BK123:BK127)</f>
        <v>0</v>
      </c>
    </row>
    <row r="123" s="2" customFormat="1" ht="33" customHeight="1">
      <c r="A123" s="34"/>
      <c r="B123" s="168"/>
      <c r="C123" s="169" t="s">
        <v>418</v>
      </c>
      <c r="D123" s="169" t="s">
        <v>167</v>
      </c>
      <c r="E123" s="170" t="s">
        <v>788</v>
      </c>
      <c r="F123" s="171" t="s">
        <v>789</v>
      </c>
      <c r="G123" s="172" t="s">
        <v>170</v>
      </c>
      <c r="H123" s="173">
        <v>288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123</v>
      </c>
      <c r="AT123" s="181" t="s">
        <v>167</v>
      </c>
      <c r="AU123" s="181" t="s">
        <v>84</v>
      </c>
      <c r="AY123" s="15" t="s">
        <v>163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82</v>
      </c>
      <c r="BK123" s="182">
        <f>ROUND(I123*H123,2)</f>
        <v>0</v>
      </c>
      <c r="BL123" s="15" t="s">
        <v>123</v>
      </c>
      <c r="BM123" s="181" t="s">
        <v>790</v>
      </c>
    </row>
    <row r="124" s="2" customFormat="1" ht="24.15" customHeight="1">
      <c r="A124" s="34"/>
      <c r="B124" s="168"/>
      <c r="C124" s="183" t="s">
        <v>422</v>
      </c>
      <c r="D124" s="183" t="s">
        <v>173</v>
      </c>
      <c r="E124" s="184" t="s">
        <v>182</v>
      </c>
      <c r="F124" s="185" t="s">
        <v>183</v>
      </c>
      <c r="G124" s="186" t="s">
        <v>170</v>
      </c>
      <c r="H124" s="187">
        <v>331.19999999999999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6.9999999999999994E-05</v>
      </c>
      <c r="R124" s="179">
        <f>Q124*H124</f>
        <v>0.023183999999999996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176</v>
      </c>
      <c r="AT124" s="181" t="s">
        <v>173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791</v>
      </c>
    </row>
    <row r="125" s="2" customFormat="1" ht="24.15" customHeight="1">
      <c r="A125" s="34"/>
      <c r="B125" s="168"/>
      <c r="C125" s="169" t="s">
        <v>207</v>
      </c>
      <c r="D125" s="169" t="s">
        <v>167</v>
      </c>
      <c r="E125" s="170" t="s">
        <v>792</v>
      </c>
      <c r="F125" s="171" t="s">
        <v>793</v>
      </c>
      <c r="G125" s="172" t="s">
        <v>170</v>
      </c>
      <c r="H125" s="173">
        <v>224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246</v>
      </c>
      <c r="AT125" s="181" t="s">
        <v>167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246</v>
      </c>
      <c r="BM125" s="181" t="s">
        <v>794</v>
      </c>
    </row>
    <row r="126" s="2" customFormat="1" ht="24.15" customHeight="1">
      <c r="A126" s="34"/>
      <c r="B126" s="168"/>
      <c r="C126" s="183" t="s">
        <v>166</v>
      </c>
      <c r="D126" s="183" t="s">
        <v>173</v>
      </c>
      <c r="E126" s="184" t="s">
        <v>216</v>
      </c>
      <c r="F126" s="185" t="s">
        <v>217</v>
      </c>
      <c r="G126" s="186" t="s">
        <v>170</v>
      </c>
      <c r="H126" s="187">
        <v>257.60000000000002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39</v>
      </c>
      <c r="O126" s="73"/>
      <c r="P126" s="179">
        <f>O126*H126</f>
        <v>0</v>
      </c>
      <c r="Q126" s="179">
        <v>0.00052999999999999998</v>
      </c>
      <c r="R126" s="179">
        <f>Q126*H126</f>
        <v>0.13652800000000001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795</v>
      </c>
      <c r="AT126" s="181" t="s">
        <v>173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246</v>
      </c>
      <c r="BM126" s="181" t="s">
        <v>796</v>
      </c>
    </row>
    <row r="127" s="2" customFormat="1" ht="16.5" customHeight="1">
      <c r="A127" s="34"/>
      <c r="B127" s="168"/>
      <c r="C127" s="169" t="s">
        <v>106</v>
      </c>
      <c r="D127" s="169" t="s">
        <v>167</v>
      </c>
      <c r="E127" s="170" t="s">
        <v>494</v>
      </c>
      <c r="F127" s="171" t="s">
        <v>495</v>
      </c>
      <c r="G127" s="172" t="s">
        <v>229</v>
      </c>
      <c r="H127" s="173">
        <v>1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4.0000000000000003E-05</v>
      </c>
      <c r="T127" s="180">
        <f>S127*H127</f>
        <v>4.0000000000000003E-05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123</v>
      </c>
      <c r="AT127" s="181" t="s">
        <v>167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797</v>
      </c>
    </row>
    <row r="128" s="12" customFormat="1" ht="25.92" customHeight="1">
      <c r="A128" s="12"/>
      <c r="B128" s="155"/>
      <c r="C128" s="12"/>
      <c r="D128" s="156" t="s">
        <v>73</v>
      </c>
      <c r="E128" s="157" t="s">
        <v>173</v>
      </c>
      <c r="F128" s="157" t="s">
        <v>241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</f>
        <v>0</v>
      </c>
      <c r="Q128" s="161"/>
      <c r="R128" s="162">
        <f>R129</f>
        <v>6.9769199999999998</v>
      </c>
      <c r="S128" s="161"/>
      <c r="T128" s="163">
        <f>T129</f>
        <v>0.97749999999999992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226</v>
      </c>
      <c r="AT128" s="164" t="s">
        <v>73</v>
      </c>
      <c r="AU128" s="164" t="s">
        <v>74</v>
      </c>
      <c r="AY128" s="156" t="s">
        <v>163</v>
      </c>
      <c r="BK128" s="165">
        <f>BK129</f>
        <v>0</v>
      </c>
    </row>
    <row r="129" s="12" customFormat="1" ht="22.8" customHeight="1">
      <c r="A129" s="12"/>
      <c r="B129" s="155"/>
      <c r="C129" s="12"/>
      <c r="D129" s="156" t="s">
        <v>73</v>
      </c>
      <c r="E129" s="166" t="s">
        <v>506</v>
      </c>
      <c r="F129" s="166" t="s">
        <v>507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SUM(P130:P139)</f>
        <v>0</v>
      </c>
      <c r="Q129" s="161"/>
      <c r="R129" s="162">
        <f>SUM(R130:R139)</f>
        <v>6.9769199999999998</v>
      </c>
      <c r="S129" s="161"/>
      <c r="T129" s="163">
        <f>SUM(T130:T139)</f>
        <v>0.97749999999999992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226</v>
      </c>
      <c r="AT129" s="164" t="s">
        <v>73</v>
      </c>
      <c r="AU129" s="164" t="s">
        <v>82</v>
      </c>
      <c r="AY129" s="156" t="s">
        <v>163</v>
      </c>
      <c r="BK129" s="165">
        <f>SUM(BK130:BK139)</f>
        <v>0</v>
      </c>
    </row>
    <row r="130" s="2" customFormat="1" ht="33" customHeight="1">
      <c r="A130" s="34"/>
      <c r="B130" s="168"/>
      <c r="C130" s="169" t="s">
        <v>123</v>
      </c>
      <c r="D130" s="169" t="s">
        <v>167</v>
      </c>
      <c r="E130" s="170" t="s">
        <v>552</v>
      </c>
      <c r="F130" s="171" t="s">
        <v>553</v>
      </c>
      <c r="G130" s="172" t="s">
        <v>170</v>
      </c>
      <c r="H130" s="173">
        <v>5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0.00059999999999999995</v>
      </c>
      <c r="R130" s="179">
        <f>Q130*H130</f>
        <v>0.0029999999999999996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246</v>
      </c>
      <c r="AT130" s="181" t="s">
        <v>167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246</v>
      </c>
      <c r="BM130" s="181" t="s">
        <v>798</v>
      </c>
    </row>
    <row r="131" s="2" customFormat="1" ht="24.15" customHeight="1">
      <c r="A131" s="34"/>
      <c r="B131" s="168"/>
      <c r="C131" s="169" t="s">
        <v>429</v>
      </c>
      <c r="D131" s="169" t="s">
        <v>167</v>
      </c>
      <c r="E131" s="170" t="s">
        <v>799</v>
      </c>
      <c r="F131" s="171" t="s">
        <v>800</v>
      </c>
      <c r="G131" s="172" t="s">
        <v>170</v>
      </c>
      <c r="H131" s="173">
        <v>96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0.048430000000000001</v>
      </c>
      <c r="R131" s="179">
        <f>Q131*H131</f>
        <v>4.6492800000000001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246</v>
      </c>
      <c r="AT131" s="181" t="s">
        <v>167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246</v>
      </c>
      <c r="BM131" s="181" t="s">
        <v>801</v>
      </c>
    </row>
    <row r="132" s="2" customFormat="1" ht="16.5" customHeight="1">
      <c r="A132" s="34"/>
      <c r="B132" s="168"/>
      <c r="C132" s="169" t="s">
        <v>384</v>
      </c>
      <c r="D132" s="169" t="s">
        <v>167</v>
      </c>
      <c r="E132" s="170" t="s">
        <v>802</v>
      </c>
      <c r="F132" s="171" t="s">
        <v>803</v>
      </c>
      <c r="G132" s="172" t="s">
        <v>170</v>
      </c>
      <c r="H132" s="173">
        <v>48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0.048430000000000001</v>
      </c>
      <c r="R132" s="179">
        <f>Q132*H132</f>
        <v>2.32464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246</v>
      </c>
      <c r="AT132" s="181" t="s">
        <v>167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246</v>
      </c>
      <c r="BM132" s="181" t="s">
        <v>804</v>
      </c>
    </row>
    <row r="133" s="2" customFormat="1" ht="37.8" customHeight="1">
      <c r="A133" s="34"/>
      <c r="B133" s="168"/>
      <c r="C133" s="169" t="s">
        <v>132</v>
      </c>
      <c r="D133" s="169" t="s">
        <v>167</v>
      </c>
      <c r="E133" s="170" t="s">
        <v>561</v>
      </c>
      <c r="F133" s="171" t="s">
        <v>562</v>
      </c>
      <c r="G133" s="172" t="s">
        <v>229</v>
      </c>
      <c r="H133" s="173">
        <v>32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0.029999999999999999</v>
      </c>
      <c r="T133" s="180">
        <f>S133*H133</f>
        <v>0.95999999999999996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246</v>
      </c>
      <c r="AT133" s="181" t="s">
        <v>167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246</v>
      </c>
      <c r="BM133" s="181" t="s">
        <v>805</v>
      </c>
    </row>
    <row r="134" s="2" customFormat="1" ht="33" customHeight="1">
      <c r="A134" s="34"/>
      <c r="B134" s="168"/>
      <c r="C134" s="169" t="s">
        <v>255</v>
      </c>
      <c r="D134" s="169" t="s">
        <v>167</v>
      </c>
      <c r="E134" s="170" t="s">
        <v>564</v>
      </c>
      <c r="F134" s="171" t="s">
        <v>565</v>
      </c>
      <c r="G134" s="172" t="s">
        <v>170</v>
      </c>
      <c r="H134" s="173">
        <v>5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0.0035000000000000001</v>
      </c>
      <c r="T134" s="180">
        <f>S134*H134</f>
        <v>0.017500000000000002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246</v>
      </c>
      <c r="AT134" s="181" t="s">
        <v>167</v>
      </c>
      <c r="AU134" s="181" t="s">
        <v>84</v>
      </c>
      <c r="AY134" s="15" t="s">
        <v>163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82</v>
      </c>
      <c r="BK134" s="182">
        <f>ROUND(I134*H134,2)</f>
        <v>0</v>
      </c>
      <c r="BL134" s="15" t="s">
        <v>246</v>
      </c>
      <c r="BM134" s="181" t="s">
        <v>806</v>
      </c>
    </row>
    <row r="135" s="2" customFormat="1" ht="24.15" customHeight="1">
      <c r="A135" s="34"/>
      <c r="B135" s="168"/>
      <c r="C135" s="169" t="s">
        <v>7</v>
      </c>
      <c r="D135" s="169" t="s">
        <v>167</v>
      </c>
      <c r="E135" s="170" t="s">
        <v>514</v>
      </c>
      <c r="F135" s="171" t="s">
        <v>515</v>
      </c>
      <c r="G135" s="172" t="s">
        <v>516</v>
      </c>
      <c r="H135" s="173">
        <v>0.97799999999999998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246</v>
      </c>
      <c r="AT135" s="181" t="s">
        <v>167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246</v>
      </c>
      <c r="BM135" s="181" t="s">
        <v>807</v>
      </c>
    </row>
    <row r="136" s="2" customFormat="1" ht="24.15" customHeight="1">
      <c r="A136" s="34"/>
      <c r="B136" s="168"/>
      <c r="C136" s="169" t="s">
        <v>222</v>
      </c>
      <c r="D136" s="169" t="s">
        <v>167</v>
      </c>
      <c r="E136" s="170" t="s">
        <v>518</v>
      </c>
      <c r="F136" s="171" t="s">
        <v>519</v>
      </c>
      <c r="G136" s="172" t="s">
        <v>516</v>
      </c>
      <c r="H136" s="173">
        <v>0.97799999999999998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246</v>
      </c>
      <c r="AT136" s="181" t="s">
        <v>167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246</v>
      </c>
      <c r="BM136" s="181" t="s">
        <v>808</v>
      </c>
    </row>
    <row r="137" s="2" customFormat="1" ht="24.15" customHeight="1">
      <c r="A137" s="34"/>
      <c r="B137" s="168"/>
      <c r="C137" s="169" t="s">
        <v>211</v>
      </c>
      <c r="D137" s="169" t="s">
        <v>167</v>
      </c>
      <c r="E137" s="170" t="s">
        <v>521</v>
      </c>
      <c r="F137" s="171" t="s">
        <v>522</v>
      </c>
      <c r="G137" s="172" t="s">
        <v>516</v>
      </c>
      <c r="H137" s="173">
        <v>0.97799999999999998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246</v>
      </c>
      <c r="AT137" s="181" t="s">
        <v>167</v>
      </c>
      <c r="AU137" s="181" t="s">
        <v>84</v>
      </c>
      <c r="AY137" s="15" t="s">
        <v>163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82</v>
      </c>
      <c r="BK137" s="182">
        <f>ROUND(I137*H137,2)</f>
        <v>0</v>
      </c>
      <c r="BL137" s="15" t="s">
        <v>246</v>
      </c>
      <c r="BM137" s="181" t="s">
        <v>809</v>
      </c>
    </row>
    <row r="138" s="2" customFormat="1" ht="24.15" customHeight="1">
      <c r="A138" s="34"/>
      <c r="B138" s="168"/>
      <c r="C138" s="169" t="s">
        <v>215</v>
      </c>
      <c r="D138" s="169" t="s">
        <v>167</v>
      </c>
      <c r="E138" s="170" t="s">
        <v>524</v>
      </c>
      <c r="F138" s="171" t="s">
        <v>525</v>
      </c>
      <c r="G138" s="172" t="s">
        <v>516</v>
      </c>
      <c r="H138" s="173">
        <v>0.97799999999999998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246</v>
      </c>
      <c r="AT138" s="181" t="s">
        <v>167</v>
      </c>
      <c r="AU138" s="181" t="s">
        <v>84</v>
      </c>
      <c r="AY138" s="15" t="s">
        <v>163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82</v>
      </c>
      <c r="BK138" s="182">
        <f>ROUND(I138*H138,2)</f>
        <v>0</v>
      </c>
      <c r="BL138" s="15" t="s">
        <v>246</v>
      </c>
      <c r="BM138" s="181" t="s">
        <v>810</v>
      </c>
    </row>
    <row r="139" s="2" customFormat="1" ht="49.05" customHeight="1">
      <c r="A139" s="34"/>
      <c r="B139" s="168"/>
      <c r="C139" s="169" t="s">
        <v>203</v>
      </c>
      <c r="D139" s="169" t="s">
        <v>167</v>
      </c>
      <c r="E139" s="170" t="s">
        <v>527</v>
      </c>
      <c r="F139" s="171" t="s">
        <v>528</v>
      </c>
      <c r="G139" s="172" t="s">
        <v>516</v>
      </c>
      <c r="H139" s="173">
        <v>0.97799999999999998</v>
      </c>
      <c r="I139" s="174"/>
      <c r="J139" s="175">
        <f>ROUND(I139*H139,2)</f>
        <v>0</v>
      </c>
      <c r="K139" s="176"/>
      <c r="L139" s="35"/>
      <c r="M139" s="199" t="s">
        <v>1</v>
      </c>
      <c r="N139" s="200" t="s">
        <v>39</v>
      </c>
      <c r="O139" s="196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246</v>
      </c>
      <c r="AT139" s="181" t="s">
        <v>167</v>
      </c>
      <c r="AU139" s="181" t="s">
        <v>84</v>
      </c>
      <c r="AY139" s="15" t="s">
        <v>163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82</v>
      </c>
      <c r="BK139" s="182">
        <f>ROUND(I139*H139,2)</f>
        <v>0</v>
      </c>
      <c r="BL139" s="15" t="s">
        <v>246</v>
      </c>
      <c r="BM139" s="181" t="s">
        <v>811</v>
      </c>
    </row>
    <row r="140" s="2" customFormat="1" ht="6.96" customHeight="1">
      <c r="A140" s="34"/>
      <c r="B140" s="56"/>
      <c r="C140" s="57"/>
      <c r="D140" s="57"/>
      <c r="E140" s="57"/>
      <c r="F140" s="57"/>
      <c r="G140" s="57"/>
      <c r="H140" s="57"/>
      <c r="I140" s="57"/>
      <c r="J140" s="57"/>
      <c r="K140" s="57"/>
      <c r="L140" s="35"/>
      <c r="M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</sheetData>
  <autoFilter ref="C119:K13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812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ROUND((SUM(BE122:BE150)),  2)</f>
        <v>0</v>
      </c>
      <c r="G33" s="34"/>
      <c r="H33" s="34"/>
      <c r="I33" s="124">
        <v>0.20999999999999999</v>
      </c>
      <c r="J33" s="123">
        <f>ROUND(((SUM(BE122:BE150))*I33),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ROUND((SUM(BF122:BF150)),  2)</f>
        <v>0</v>
      </c>
      <c r="G34" s="34"/>
      <c r="H34" s="34"/>
      <c r="I34" s="124">
        <v>0.14999999999999999</v>
      </c>
      <c r="J34" s="123">
        <f>ROUND(((SUM(BF122:BF150))*I34),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ROUND((SUM(BG122:BG150)),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ROUND((SUM(BH122:BH150)),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ROUND((SUM(BI122:BI150)),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18 - Dokončovací práce, ostatní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J122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813</v>
      </c>
      <c r="E97" s="138"/>
      <c r="F97" s="138"/>
      <c r="G97" s="138"/>
      <c r="H97" s="138"/>
      <c r="I97" s="138"/>
      <c r="J97" s="139">
        <f>J123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814</v>
      </c>
      <c r="E98" s="142"/>
      <c r="F98" s="142"/>
      <c r="G98" s="142"/>
      <c r="H98" s="142"/>
      <c r="I98" s="142"/>
      <c r="J98" s="143">
        <f>J124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815</v>
      </c>
      <c r="E99" s="142"/>
      <c r="F99" s="142"/>
      <c r="G99" s="142"/>
      <c r="H99" s="142"/>
      <c r="I99" s="142"/>
      <c r="J99" s="143">
        <f>J140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816</v>
      </c>
      <c r="E100" s="138"/>
      <c r="F100" s="138"/>
      <c r="G100" s="138"/>
      <c r="H100" s="138"/>
      <c r="I100" s="138"/>
      <c r="J100" s="139">
        <f>J146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36"/>
      <c r="C101" s="9"/>
      <c r="D101" s="137" t="s">
        <v>817</v>
      </c>
      <c r="E101" s="138"/>
      <c r="F101" s="138"/>
      <c r="G101" s="138"/>
      <c r="H101" s="138"/>
      <c r="I101" s="138"/>
      <c r="J101" s="139">
        <f>J148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0"/>
      <c r="C102" s="10"/>
      <c r="D102" s="141" t="s">
        <v>818</v>
      </c>
      <c r="E102" s="142"/>
      <c r="F102" s="142"/>
      <c r="G102" s="142"/>
      <c r="H102" s="142"/>
      <c r="I102" s="142"/>
      <c r="J102" s="143">
        <f>J149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148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17" t="str">
        <f>E7</f>
        <v>Ostrava Bělský les - BD, ul. Vaňkova 52</v>
      </c>
      <c r="F112" s="28"/>
      <c r="G112" s="28"/>
      <c r="H112" s="28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136</v>
      </c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3" t="str">
        <f>E9</f>
        <v>18 - Dokončovací práce, ostatní</v>
      </c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4"/>
      <c r="E116" s="34"/>
      <c r="F116" s="23" t="str">
        <f>F12</f>
        <v xml:space="preserve"> </v>
      </c>
      <c r="G116" s="34"/>
      <c r="H116" s="34"/>
      <c r="I116" s="28" t="s">
        <v>22</v>
      </c>
      <c r="J116" s="65" t="str">
        <f>IF(J12="","",J12)</f>
        <v>18. 4. 2023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4"/>
      <c r="E118" s="34"/>
      <c r="F118" s="23" t="str">
        <f>E15</f>
        <v xml:space="preserve"> </v>
      </c>
      <c r="G118" s="34"/>
      <c r="H118" s="34"/>
      <c r="I118" s="28" t="s">
        <v>30</v>
      </c>
      <c r="J118" s="32" t="str">
        <f>E21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28</v>
      </c>
      <c r="D119" s="34"/>
      <c r="E119" s="34"/>
      <c r="F119" s="23" t="str">
        <f>IF(E18="","",E18)</f>
        <v>Vyplň údaj</v>
      </c>
      <c r="G119" s="34"/>
      <c r="H119" s="34"/>
      <c r="I119" s="28" t="s">
        <v>32</v>
      </c>
      <c r="J119" s="32" t="str">
        <f>E24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44"/>
      <c r="B121" s="145"/>
      <c r="C121" s="146" t="s">
        <v>149</v>
      </c>
      <c r="D121" s="147" t="s">
        <v>59</v>
      </c>
      <c r="E121" s="147" t="s">
        <v>55</v>
      </c>
      <c r="F121" s="147" t="s">
        <v>56</v>
      </c>
      <c r="G121" s="147" t="s">
        <v>150</v>
      </c>
      <c r="H121" s="147" t="s">
        <v>151</v>
      </c>
      <c r="I121" s="147" t="s">
        <v>152</v>
      </c>
      <c r="J121" s="148" t="s">
        <v>140</v>
      </c>
      <c r="K121" s="149" t="s">
        <v>153</v>
      </c>
      <c r="L121" s="150"/>
      <c r="M121" s="82" t="s">
        <v>1</v>
      </c>
      <c r="N121" s="83" t="s">
        <v>38</v>
      </c>
      <c r="O121" s="83" t="s">
        <v>154</v>
      </c>
      <c r="P121" s="83" t="s">
        <v>155</v>
      </c>
      <c r="Q121" s="83" t="s">
        <v>156</v>
      </c>
      <c r="R121" s="83" t="s">
        <v>157</v>
      </c>
      <c r="S121" s="83" t="s">
        <v>158</v>
      </c>
      <c r="T121" s="84" t="s">
        <v>159</v>
      </c>
      <c r="U121" s="144"/>
      <c r="V121" s="144"/>
      <c r="W121" s="144"/>
      <c r="X121" s="144"/>
      <c r="Y121" s="144"/>
      <c r="Z121" s="144"/>
      <c r="AA121" s="144"/>
      <c r="AB121" s="144"/>
      <c r="AC121" s="144"/>
      <c r="AD121" s="144"/>
      <c r="AE121" s="144"/>
    </row>
    <row r="122" s="2" customFormat="1" ht="22.8" customHeight="1">
      <c r="A122" s="34"/>
      <c r="B122" s="35"/>
      <c r="C122" s="89" t="s">
        <v>160</v>
      </c>
      <c r="D122" s="34"/>
      <c r="E122" s="34"/>
      <c r="F122" s="34"/>
      <c r="G122" s="34"/>
      <c r="H122" s="34"/>
      <c r="I122" s="34"/>
      <c r="J122" s="151">
        <f>BK122</f>
        <v>0</v>
      </c>
      <c r="K122" s="34"/>
      <c r="L122" s="35"/>
      <c r="M122" s="85"/>
      <c r="N122" s="69"/>
      <c r="O122" s="86"/>
      <c r="P122" s="152">
        <f>P123+P146+P148</f>
        <v>0</v>
      </c>
      <c r="Q122" s="86"/>
      <c r="R122" s="152">
        <f>R123+R146+R148</f>
        <v>3.6449899999999991</v>
      </c>
      <c r="S122" s="86"/>
      <c r="T122" s="153">
        <f>T123+T146+T148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73</v>
      </c>
      <c r="AU122" s="15" t="s">
        <v>142</v>
      </c>
      <c r="BK122" s="154">
        <f>BK123+BK146+BK148</f>
        <v>0</v>
      </c>
    </row>
    <row r="123" s="12" customFormat="1" ht="25.92" customHeight="1">
      <c r="A123" s="12"/>
      <c r="B123" s="155"/>
      <c r="C123" s="12"/>
      <c r="D123" s="156" t="s">
        <v>73</v>
      </c>
      <c r="E123" s="157" t="s">
        <v>819</v>
      </c>
      <c r="F123" s="157" t="s">
        <v>820</v>
      </c>
      <c r="G123" s="12"/>
      <c r="H123" s="12"/>
      <c r="I123" s="158"/>
      <c r="J123" s="159">
        <f>BK123</f>
        <v>0</v>
      </c>
      <c r="K123" s="12"/>
      <c r="L123" s="155"/>
      <c r="M123" s="160"/>
      <c r="N123" s="161"/>
      <c r="O123" s="161"/>
      <c r="P123" s="162">
        <f>P124+P140</f>
        <v>0</v>
      </c>
      <c r="Q123" s="161"/>
      <c r="R123" s="162">
        <f>R124+R140</f>
        <v>3.6449899999999991</v>
      </c>
      <c r="S123" s="161"/>
      <c r="T123" s="163">
        <f>T124+T140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82</v>
      </c>
      <c r="AT123" s="164" t="s">
        <v>73</v>
      </c>
      <c r="AU123" s="164" t="s">
        <v>74</v>
      </c>
      <c r="AY123" s="156" t="s">
        <v>163</v>
      </c>
      <c r="BK123" s="165">
        <f>BK124+BK140</f>
        <v>0</v>
      </c>
    </row>
    <row r="124" s="12" customFormat="1" ht="22.8" customHeight="1">
      <c r="A124" s="12"/>
      <c r="B124" s="155"/>
      <c r="C124" s="12"/>
      <c r="D124" s="156" t="s">
        <v>73</v>
      </c>
      <c r="E124" s="166" t="s">
        <v>288</v>
      </c>
      <c r="F124" s="166" t="s">
        <v>821</v>
      </c>
      <c r="G124" s="12"/>
      <c r="H124" s="12"/>
      <c r="I124" s="158"/>
      <c r="J124" s="167">
        <f>BK124</f>
        <v>0</v>
      </c>
      <c r="K124" s="12"/>
      <c r="L124" s="155"/>
      <c r="M124" s="160"/>
      <c r="N124" s="161"/>
      <c r="O124" s="161"/>
      <c r="P124" s="162">
        <f>SUM(P125:P139)</f>
        <v>0</v>
      </c>
      <c r="Q124" s="161"/>
      <c r="R124" s="162">
        <f>SUM(R125:R139)</f>
        <v>3.6386899999999991</v>
      </c>
      <c r="S124" s="161"/>
      <c r="T124" s="163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82</v>
      </c>
      <c r="AT124" s="164" t="s">
        <v>73</v>
      </c>
      <c r="AU124" s="164" t="s">
        <v>82</v>
      </c>
      <c r="AY124" s="156" t="s">
        <v>163</v>
      </c>
      <c r="BK124" s="165">
        <f>SUM(BK125:BK139)</f>
        <v>0</v>
      </c>
    </row>
    <row r="125" s="2" customFormat="1" ht="24.15" customHeight="1">
      <c r="A125" s="34"/>
      <c r="B125" s="168"/>
      <c r="C125" s="169" t="s">
        <v>106</v>
      </c>
      <c r="D125" s="169" t="s">
        <v>167</v>
      </c>
      <c r="E125" s="170" t="s">
        <v>822</v>
      </c>
      <c r="F125" s="171" t="s">
        <v>823</v>
      </c>
      <c r="G125" s="172" t="s">
        <v>824</v>
      </c>
      <c r="H125" s="173">
        <v>8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0.037999999999999999</v>
      </c>
      <c r="R125" s="179">
        <f>Q125*H125</f>
        <v>0.30399999999999999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231</v>
      </c>
      <c r="AT125" s="181" t="s">
        <v>167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231</v>
      </c>
      <c r="BM125" s="181" t="s">
        <v>825</v>
      </c>
    </row>
    <row r="126" s="2" customFormat="1" ht="24.15" customHeight="1">
      <c r="A126" s="34"/>
      <c r="B126" s="168"/>
      <c r="C126" s="169" t="s">
        <v>112</v>
      </c>
      <c r="D126" s="169" t="s">
        <v>167</v>
      </c>
      <c r="E126" s="170" t="s">
        <v>826</v>
      </c>
      <c r="F126" s="171" t="s">
        <v>827</v>
      </c>
      <c r="G126" s="172" t="s">
        <v>824</v>
      </c>
      <c r="H126" s="173">
        <v>8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0.0373</v>
      </c>
      <c r="R126" s="179">
        <f>Q126*H126</f>
        <v>0.2984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231</v>
      </c>
      <c r="AT126" s="181" t="s">
        <v>167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231</v>
      </c>
      <c r="BM126" s="181" t="s">
        <v>828</v>
      </c>
    </row>
    <row r="127" s="2" customFormat="1" ht="33" customHeight="1">
      <c r="A127" s="34"/>
      <c r="B127" s="168"/>
      <c r="C127" s="169" t="s">
        <v>203</v>
      </c>
      <c r="D127" s="169" t="s">
        <v>167</v>
      </c>
      <c r="E127" s="170" t="s">
        <v>829</v>
      </c>
      <c r="F127" s="171" t="s">
        <v>830</v>
      </c>
      <c r="G127" s="172" t="s">
        <v>824</v>
      </c>
      <c r="H127" s="173">
        <v>100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0.00027999999999999998</v>
      </c>
      <c r="R127" s="179">
        <f>Q127*H127</f>
        <v>0.027999999999999997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231</v>
      </c>
      <c r="AT127" s="181" t="s">
        <v>167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231</v>
      </c>
      <c r="BM127" s="181" t="s">
        <v>831</v>
      </c>
    </row>
    <row r="128" s="2" customFormat="1" ht="24.15" customHeight="1">
      <c r="A128" s="34"/>
      <c r="B128" s="168"/>
      <c r="C128" s="169" t="s">
        <v>109</v>
      </c>
      <c r="D128" s="169" t="s">
        <v>167</v>
      </c>
      <c r="E128" s="170" t="s">
        <v>832</v>
      </c>
      <c r="F128" s="171" t="s">
        <v>833</v>
      </c>
      <c r="G128" s="172" t="s">
        <v>824</v>
      </c>
      <c r="H128" s="173">
        <v>10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0.037999999999999999</v>
      </c>
      <c r="R128" s="179">
        <f>Q128*H128</f>
        <v>0.38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231</v>
      </c>
      <c r="AT128" s="181" t="s">
        <v>167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231</v>
      </c>
      <c r="BM128" s="181" t="s">
        <v>834</v>
      </c>
    </row>
    <row r="129" s="2" customFormat="1" ht="24.15" customHeight="1">
      <c r="A129" s="34"/>
      <c r="B129" s="168"/>
      <c r="C129" s="169" t="s">
        <v>115</v>
      </c>
      <c r="D129" s="169" t="s">
        <v>167</v>
      </c>
      <c r="E129" s="170" t="s">
        <v>835</v>
      </c>
      <c r="F129" s="171" t="s">
        <v>836</v>
      </c>
      <c r="G129" s="172" t="s">
        <v>824</v>
      </c>
      <c r="H129" s="173">
        <v>10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0.0373</v>
      </c>
      <c r="R129" s="179">
        <f>Q129*H129</f>
        <v>0.373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231</v>
      </c>
      <c r="AT129" s="181" t="s">
        <v>167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231</v>
      </c>
      <c r="BM129" s="181" t="s">
        <v>837</v>
      </c>
    </row>
    <row r="130" s="2" customFormat="1" ht="33" customHeight="1">
      <c r="A130" s="34"/>
      <c r="B130" s="168"/>
      <c r="C130" s="169" t="s">
        <v>207</v>
      </c>
      <c r="D130" s="169" t="s">
        <v>167</v>
      </c>
      <c r="E130" s="170" t="s">
        <v>838</v>
      </c>
      <c r="F130" s="171" t="s">
        <v>839</v>
      </c>
      <c r="G130" s="172" t="s">
        <v>824</v>
      </c>
      <c r="H130" s="173">
        <v>100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0.00027999999999999998</v>
      </c>
      <c r="R130" s="179">
        <f>Q130*H130</f>
        <v>0.027999999999999997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231</v>
      </c>
      <c r="AT130" s="181" t="s">
        <v>167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231</v>
      </c>
      <c r="BM130" s="181" t="s">
        <v>840</v>
      </c>
    </row>
    <row r="131" s="2" customFormat="1" ht="37.8" customHeight="1">
      <c r="A131" s="34"/>
      <c r="B131" s="168"/>
      <c r="C131" s="169" t="s">
        <v>123</v>
      </c>
      <c r="D131" s="169" t="s">
        <v>167</v>
      </c>
      <c r="E131" s="170" t="s">
        <v>841</v>
      </c>
      <c r="F131" s="171" t="s">
        <v>842</v>
      </c>
      <c r="G131" s="172" t="s">
        <v>170</v>
      </c>
      <c r="H131" s="173">
        <v>230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0.0057099999999999998</v>
      </c>
      <c r="R131" s="179">
        <f>Q131*H131</f>
        <v>1.3132999999999999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231</v>
      </c>
      <c r="AT131" s="181" t="s">
        <v>167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231</v>
      </c>
      <c r="BM131" s="181" t="s">
        <v>843</v>
      </c>
    </row>
    <row r="132" s="2" customFormat="1" ht="16.5" customHeight="1">
      <c r="A132" s="34"/>
      <c r="B132" s="168"/>
      <c r="C132" s="169" t="s">
        <v>126</v>
      </c>
      <c r="D132" s="169" t="s">
        <v>167</v>
      </c>
      <c r="E132" s="170" t="s">
        <v>844</v>
      </c>
      <c r="F132" s="171" t="s">
        <v>845</v>
      </c>
      <c r="G132" s="172" t="s">
        <v>170</v>
      </c>
      <c r="H132" s="173">
        <v>155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0.0057099999999999998</v>
      </c>
      <c r="R132" s="179">
        <f>Q132*H132</f>
        <v>0.88505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231</v>
      </c>
      <c r="AT132" s="181" t="s">
        <v>167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231</v>
      </c>
      <c r="BM132" s="181" t="s">
        <v>846</v>
      </c>
    </row>
    <row r="133" s="2" customFormat="1" ht="16.5" customHeight="1">
      <c r="A133" s="34"/>
      <c r="B133" s="168"/>
      <c r="C133" s="169" t="s">
        <v>129</v>
      </c>
      <c r="D133" s="169" t="s">
        <v>167</v>
      </c>
      <c r="E133" s="170" t="s">
        <v>847</v>
      </c>
      <c r="F133" s="171" t="s">
        <v>848</v>
      </c>
      <c r="G133" s="172" t="s">
        <v>282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231</v>
      </c>
      <c r="AT133" s="181" t="s">
        <v>167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231</v>
      </c>
      <c r="BM133" s="181" t="s">
        <v>849</v>
      </c>
    </row>
    <row r="134" s="2" customFormat="1" ht="16.5" customHeight="1">
      <c r="A134" s="34"/>
      <c r="B134" s="168"/>
      <c r="C134" s="169" t="s">
        <v>132</v>
      </c>
      <c r="D134" s="169" t="s">
        <v>167</v>
      </c>
      <c r="E134" s="170" t="s">
        <v>850</v>
      </c>
      <c r="F134" s="171" t="s">
        <v>851</v>
      </c>
      <c r="G134" s="172" t="s">
        <v>282</v>
      </c>
      <c r="H134" s="173">
        <v>1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231</v>
      </c>
      <c r="AT134" s="181" t="s">
        <v>167</v>
      </c>
      <c r="AU134" s="181" t="s">
        <v>84</v>
      </c>
      <c r="AY134" s="15" t="s">
        <v>163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82</v>
      </c>
      <c r="BK134" s="182">
        <f>ROUND(I134*H134,2)</f>
        <v>0</v>
      </c>
      <c r="BL134" s="15" t="s">
        <v>231</v>
      </c>
      <c r="BM134" s="181" t="s">
        <v>852</v>
      </c>
    </row>
    <row r="135" s="2" customFormat="1" ht="37.8" customHeight="1">
      <c r="A135" s="34"/>
      <c r="B135" s="168"/>
      <c r="C135" s="169" t="s">
        <v>265</v>
      </c>
      <c r="D135" s="169" t="s">
        <v>167</v>
      </c>
      <c r="E135" s="170" t="s">
        <v>853</v>
      </c>
      <c r="F135" s="171" t="s">
        <v>854</v>
      </c>
      <c r="G135" s="172" t="s">
        <v>824</v>
      </c>
      <c r="H135" s="173">
        <v>980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2.0000000000000002E-05</v>
      </c>
      <c r="R135" s="179">
        <f>Q135*H135</f>
        <v>0.019600000000000003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231</v>
      </c>
      <c r="AT135" s="181" t="s">
        <v>167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231</v>
      </c>
      <c r="BM135" s="181" t="s">
        <v>855</v>
      </c>
    </row>
    <row r="136" s="2" customFormat="1" ht="44.25" customHeight="1">
      <c r="A136" s="34"/>
      <c r="B136" s="168"/>
      <c r="C136" s="169" t="s">
        <v>178</v>
      </c>
      <c r="D136" s="169" t="s">
        <v>167</v>
      </c>
      <c r="E136" s="170" t="s">
        <v>856</v>
      </c>
      <c r="F136" s="171" t="s">
        <v>857</v>
      </c>
      <c r="G136" s="172" t="s">
        <v>824</v>
      </c>
      <c r="H136" s="173">
        <v>192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2.0000000000000002E-05</v>
      </c>
      <c r="R136" s="179">
        <f>Q136*H136</f>
        <v>0.0038400000000000005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231</v>
      </c>
      <c r="AT136" s="181" t="s">
        <v>167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231</v>
      </c>
      <c r="BM136" s="181" t="s">
        <v>858</v>
      </c>
    </row>
    <row r="137" s="2" customFormat="1" ht="37.8" customHeight="1">
      <c r="A137" s="34"/>
      <c r="B137" s="168"/>
      <c r="C137" s="169" t="s">
        <v>118</v>
      </c>
      <c r="D137" s="169" t="s">
        <v>167</v>
      </c>
      <c r="E137" s="170" t="s">
        <v>859</v>
      </c>
      <c r="F137" s="171" t="s">
        <v>860</v>
      </c>
      <c r="G137" s="172" t="s">
        <v>824</v>
      </c>
      <c r="H137" s="173">
        <v>56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2.0000000000000002E-05</v>
      </c>
      <c r="R137" s="179">
        <f>Q137*H137</f>
        <v>0.0011200000000000001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231</v>
      </c>
      <c r="AT137" s="181" t="s">
        <v>167</v>
      </c>
      <c r="AU137" s="181" t="s">
        <v>84</v>
      </c>
      <c r="AY137" s="15" t="s">
        <v>163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82</v>
      </c>
      <c r="BK137" s="182">
        <f>ROUND(I137*H137,2)</f>
        <v>0</v>
      </c>
      <c r="BL137" s="15" t="s">
        <v>231</v>
      </c>
      <c r="BM137" s="181" t="s">
        <v>861</v>
      </c>
    </row>
    <row r="138" s="2" customFormat="1" ht="24.15" customHeight="1">
      <c r="A138" s="34"/>
      <c r="B138" s="168"/>
      <c r="C138" s="169" t="s">
        <v>8</v>
      </c>
      <c r="D138" s="169" t="s">
        <v>167</v>
      </c>
      <c r="E138" s="170" t="s">
        <v>862</v>
      </c>
      <c r="F138" s="171" t="s">
        <v>863</v>
      </c>
      <c r="G138" s="172" t="s">
        <v>170</v>
      </c>
      <c r="H138" s="173">
        <v>192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2.0000000000000002E-05</v>
      </c>
      <c r="R138" s="179">
        <f>Q138*H138</f>
        <v>0.0038400000000000005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231</v>
      </c>
      <c r="AT138" s="181" t="s">
        <v>167</v>
      </c>
      <c r="AU138" s="181" t="s">
        <v>84</v>
      </c>
      <c r="AY138" s="15" t="s">
        <v>163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82</v>
      </c>
      <c r="BK138" s="182">
        <f>ROUND(I138*H138,2)</f>
        <v>0</v>
      </c>
      <c r="BL138" s="15" t="s">
        <v>231</v>
      </c>
      <c r="BM138" s="181" t="s">
        <v>864</v>
      </c>
    </row>
    <row r="139" s="2" customFormat="1" ht="24.15" customHeight="1">
      <c r="A139" s="34"/>
      <c r="B139" s="168"/>
      <c r="C139" s="169" t="s">
        <v>215</v>
      </c>
      <c r="D139" s="169" t="s">
        <v>167</v>
      </c>
      <c r="E139" s="170" t="s">
        <v>865</v>
      </c>
      <c r="F139" s="171" t="s">
        <v>866</v>
      </c>
      <c r="G139" s="172" t="s">
        <v>824</v>
      </c>
      <c r="H139" s="173">
        <v>27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2.0000000000000002E-05</v>
      </c>
      <c r="R139" s="179">
        <f>Q139*H139</f>
        <v>0.00054000000000000001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231</v>
      </c>
      <c r="AT139" s="181" t="s">
        <v>167</v>
      </c>
      <c r="AU139" s="181" t="s">
        <v>84</v>
      </c>
      <c r="AY139" s="15" t="s">
        <v>163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82</v>
      </c>
      <c r="BK139" s="182">
        <f>ROUND(I139*H139,2)</f>
        <v>0</v>
      </c>
      <c r="BL139" s="15" t="s">
        <v>231</v>
      </c>
      <c r="BM139" s="181" t="s">
        <v>867</v>
      </c>
    </row>
    <row r="140" s="12" customFormat="1" ht="22.8" customHeight="1">
      <c r="A140" s="12"/>
      <c r="B140" s="155"/>
      <c r="C140" s="12"/>
      <c r="D140" s="156" t="s">
        <v>73</v>
      </c>
      <c r="E140" s="166" t="s">
        <v>178</v>
      </c>
      <c r="F140" s="166" t="s">
        <v>868</v>
      </c>
      <c r="G140" s="12"/>
      <c r="H140" s="12"/>
      <c r="I140" s="158"/>
      <c r="J140" s="167">
        <f>BK140</f>
        <v>0</v>
      </c>
      <c r="K140" s="12"/>
      <c r="L140" s="155"/>
      <c r="M140" s="160"/>
      <c r="N140" s="161"/>
      <c r="O140" s="161"/>
      <c r="P140" s="162">
        <f>SUM(P141:P145)</f>
        <v>0</v>
      </c>
      <c r="Q140" s="161"/>
      <c r="R140" s="162">
        <f>SUM(R141:R145)</f>
        <v>0.0063</v>
      </c>
      <c r="S140" s="161"/>
      <c r="T140" s="163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82</v>
      </c>
      <c r="AT140" s="164" t="s">
        <v>73</v>
      </c>
      <c r="AU140" s="164" t="s">
        <v>82</v>
      </c>
      <c r="AY140" s="156" t="s">
        <v>163</v>
      </c>
      <c r="BK140" s="165">
        <f>SUM(BK141:BK145)</f>
        <v>0</v>
      </c>
    </row>
    <row r="141" s="2" customFormat="1" ht="24.15" customHeight="1">
      <c r="A141" s="34"/>
      <c r="B141" s="168"/>
      <c r="C141" s="169" t="s">
        <v>82</v>
      </c>
      <c r="D141" s="169" t="s">
        <v>167</v>
      </c>
      <c r="E141" s="170" t="s">
        <v>869</v>
      </c>
      <c r="F141" s="171" t="s">
        <v>870</v>
      </c>
      <c r="G141" s="172" t="s">
        <v>824</v>
      </c>
      <c r="H141" s="173">
        <v>60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1.0000000000000001E-05</v>
      </c>
      <c r="R141" s="179">
        <f>Q141*H141</f>
        <v>0.00060000000000000006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231</v>
      </c>
      <c r="AT141" s="181" t="s">
        <v>167</v>
      </c>
      <c r="AU141" s="181" t="s">
        <v>84</v>
      </c>
      <c r="AY141" s="15" t="s">
        <v>163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82</v>
      </c>
      <c r="BK141" s="182">
        <f>ROUND(I141*H141,2)</f>
        <v>0</v>
      </c>
      <c r="BL141" s="15" t="s">
        <v>231</v>
      </c>
      <c r="BM141" s="181" t="s">
        <v>871</v>
      </c>
    </row>
    <row r="142" s="2" customFormat="1" ht="21.75" customHeight="1">
      <c r="A142" s="34"/>
      <c r="B142" s="168"/>
      <c r="C142" s="169" t="s">
        <v>261</v>
      </c>
      <c r="D142" s="169" t="s">
        <v>167</v>
      </c>
      <c r="E142" s="170" t="s">
        <v>872</v>
      </c>
      <c r="F142" s="171" t="s">
        <v>873</v>
      </c>
      <c r="G142" s="172" t="s">
        <v>824</v>
      </c>
      <c r="H142" s="173">
        <v>130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1.0000000000000001E-05</v>
      </c>
      <c r="R142" s="179">
        <f>Q142*H142</f>
        <v>0.0013000000000000002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231</v>
      </c>
      <c r="AT142" s="181" t="s">
        <v>167</v>
      </c>
      <c r="AU142" s="181" t="s">
        <v>84</v>
      </c>
      <c r="AY142" s="15" t="s">
        <v>163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82</v>
      </c>
      <c r="BK142" s="182">
        <f>ROUND(I142*H142,2)</f>
        <v>0</v>
      </c>
      <c r="BL142" s="15" t="s">
        <v>231</v>
      </c>
      <c r="BM142" s="181" t="s">
        <v>874</v>
      </c>
    </row>
    <row r="143" s="2" customFormat="1" ht="16.5" customHeight="1">
      <c r="A143" s="34"/>
      <c r="B143" s="168"/>
      <c r="C143" s="169" t="s">
        <v>231</v>
      </c>
      <c r="D143" s="169" t="s">
        <v>167</v>
      </c>
      <c r="E143" s="170" t="s">
        <v>875</v>
      </c>
      <c r="F143" s="171" t="s">
        <v>876</v>
      </c>
      <c r="G143" s="172" t="s">
        <v>824</v>
      </c>
      <c r="H143" s="173">
        <v>440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231</v>
      </c>
      <c r="AT143" s="181" t="s">
        <v>167</v>
      </c>
      <c r="AU143" s="181" t="s">
        <v>84</v>
      </c>
      <c r="AY143" s="15" t="s">
        <v>163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82</v>
      </c>
      <c r="BK143" s="182">
        <f>ROUND(I143*H143,2)</f>
        <v>0</v>
      </c>
      <c r="BL143" s="15" t="s">
        <v>231</v>
      </c>
      <c r="BM143" s="181" t="s">
        <v>877</v>
      </c>
    </row>
    <row r="144" s="2" customFormat="1" ht="16.5" customHeight="1">
      <c r="A144" s="34"/>
      <c r="B144" s="168"/>
      <c r="C144" s="169" t="s">
        <v>284</v>
      </c>
      <c r="D144" s="169" t="s">
        <v>167</v>
      </c>
      <c r="E144" s="170" t="s">
        <v>878</v>
      </c>
      <c r="F144" s="171" t="s">
        <v>879</v>
      </c>
      <c r="G144" s="172" t="s">
        <v>824</v>
      </c>
      <c r="H144" s="173">
        <v>440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1.0000000000000001E-05</v>
      </c>
      <c r="R144" s="179">
        <f>Q144*H144</f>
        <v>0.0044000000000000003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231</v>
      </c>
      <c r="AT144" s="181" t="s">
        <v>167</v>
      </c>
      <c r="AU144" s="181" t="s">
        <v>84</v>
      </c>
      <c r="AY144" s="15" t="s">
        <v>163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82</v>
      </c>
      <c r="BK144" s="182">
        <f>ROUND(I144*H144,2)</f>
        <v>0</v>
      </c>
      <c r="BL144" s="15" t="s">
        <v>231</v>
      </c>
      <c r="BM144" s="181" t="s">
        <v>880</v>
      </c>
    </row>
    <row r="145" s="2" customFormat="1" ht="16.5" customHeight="1">
      <c r="A145" s="34"/>
      <c r="B145" s="168"/>
      <c r="C145" s="169" t="s">
        <v>288</v>
      </c>
      <c r="D145" s="169" t="s">
        <v>167</v>
      </c>
      <c r="E145" s="170" t="s">
        <v>881</v>
      </c>
      <c r="F145" s="171" t="s">
        <v>882</v>
      </c>
      <c r="G145" s="172" t="s">
        <v>824</v>
      </c>
      <c r="H145" s="173">
        <v>980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231</v>
      </c>
      <c r="AT145" s="181" t="s">
        <v>167</v>
      </c>
      <c r="AU145" s="181" t="s">
        <v>84</v>
      </c>
      <c r="AY145" s="15" t="s">
        <v>163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82</v>
      </c>
      <c r="BK145" s="182">
        <f>ROUND(I145*H145,2)</f>
        <v>0</v>
      </c>
      <c r="BL145" s="15" t="s">
        <v>231</v>
      </c>
      <c r="BM145" s="181" t="s">
        <v>883</v>
      </c>
    </row>
    <row r="146" s="12" customFormat="1" ht="25.92" customHeight="1">
      <c r="A146" s="12"/>
      <c r="B146" s="155"/>
      <c r="C146" s="12"/>
      <c r="D146" s="156" t="s">
        <v>73</v>
      </c>
      <c r="E146" s="157" t="s">
        <v>884</v>
      </c>
      <c r="F146" s="157" t="s">
        <v>885</v>
      </c>
      <c r="G146" s="12"/>
      <c r="H146" s="12"/>
      <c r="I146" s="158"/>
      <c r="J146" s="159">
        <f>BK146</f>
        <v>0</v>
      </c>
      <c r="K146" s="12"/>
      <c r="L146" s="155"/>
      <c r="M146" s="160"/>
      <c r="N146" s="161"/>
      <c r="O146" s="161"/>
      <c r="P146" s="162">
        <f>P147</f>
        <v>0</v>
      </c>
      <c r="Q146" s="161"/>
      <c r="R146" s="162">
        <f>R147</f>
        <v>0</v>
      </c>
      <c r="S146" s="161"/>
      <c r="T146" s="163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6" t="s">
        <v>231</v>
      </c>
      <c r="AT146" s="164" t="s">
        <v>73</v>
      </c>
      <c r="AU146" s="164" t="s">
        <v>74</v>
      </c>
      <c r="AY146" s="156" t="s">
        <v>163</v>
      </c>
      <c r="BK146" s="165">
        <f>BK147</f>
        <v>0</v>
      </c>
    </row>
    <row r="147" s="2" customFormat="1" ht="24.15" customHeight="1">
      <c r="A147" s="34"/>
      <c r="B147" s="168"/>
      <c r="C147" s="169" t="s">
        <v>255</v>
      </c>
      <c r="D147" s="169" t="s">
        <v>167</v>
      </c>
      <c r="E147" s="170" t="s">
        <v>886</v>
      </c>
      <c r="F147" s="171" t="s">
        <v>887</v>
      </c>
      <c r="G147" s="172" t="s">
        <v>888</v>
      </c>
      <c r="H147" s="173">
        <v>25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889</v>
      </c>
      <c r="AT147" s="181" t="s">
        <v>167</v>
      </c>
      <c r="AU147" s="181" t="s">
        <v>82</v>
      </c>
      <c r="AY147" s="15" t="s">
        <v>163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82</v>
      </c>
      <c r="BK147" s="182">
        <f>ROUND(I147*H147,2)</f>
        <v>0</v>
      </c>
      <c r="BL147" s="15" t="s">
        <v>889</v>
      </c>
      <c r="BM147" s="181" t="s">
        <v>890</v>
      </c>
    </row>
    <row r="148" s="12" customFormat="1" ht="25.92" customHeight="1">
      <c r="A148" s="12"/>
      <c r="B148" s="155"/>
      <c r="C148" s="12"/>
      <c r="D148" s="156" t="s">
        <v>73</v>
      </c>
      <c r="E148" s="157" t="s">
        <v>891</v>
      </c>
      <c r="F148" s="157" t="s">
        <v>892</v>
      </c>
      <c r="G148" s="12"/>
      <c r="H148" s="12"/>
      <c r="I148" s="158"/>
      <c r="J148" s="159">
        <f>BK148</f>
        <v>0</v>
      </c>
      <c r="K148" s="12"/>
      <c r="L148" s="155"/>
      <c r="M148" s="160"/>
      <c r="N148" s="161"/>
      <c r="O148" s="161"/>
      <c r="P148" s="162">
        <f>P149</f>
        <v>0</v>
      </c>
      <c r="Q148" s="161"/>
      <c r="R148" s="162">
        <f>R149</f>
        <v>0</v>
      </c>
      <c r="S148" s="161"/>
      <c r="T148" s="163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6" t="s">
        <v>284</v>
      </c>
      <c r="AT148" s="164" t="s">
        <v>73</v>
      </c>
      <c r="AU148" s="164" t="s">
        <v>74</v>
      </c>
      <c r="AY148" s="156" t="s">
        <v>163</v>
      </c>
      <c r="BK148" s="165">
        <f>BK149</f>
        <v>0</v>
      </c>
    </row>
    <row r="149" s="12" customFormat="1" ht="22.8" customHeight="1">
      <c r="A149" s="12"/>
      <c r="B149" s="155"/>
      <c r="C149" s="12"/>
      <c r="D149" s="156" t="s">
        <v>73</v>
      </c>
      <c r="E149" s="166" t="s">
        <v>893</v>
      </c>
      <c r="F149" s="166" t="s">
        <v>894</v>
      </c>
      <c r="G149" s="12"/>
      <c r="H149" s="12"/>
      <c r="I149" s="158"/>
      <c r="J149" s="167">
        <f>BK149</f>
        <v>0</v>
      </c>
      <c r="K149" s="12"/>
      <c r="L149" s="155"/>
      <c r="M149" s="160"/>
      <c r="N149" s="161"/>
      <c r="O149" s="161"/>
      <c r="P149" s="162">
        <f>P150</f>
        <v>0</v>
      </c>
      <c r="Q149" s="161"/>
      <c r="R149" s="162">
        <f>R150</f>
        <v>0</v>
      </c>
      <c r="S149" s="161"/>
      <c r="T149" s="163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6" t="s">
        <v>284</v>
      </c>
      <c r="AT149" s="164" t="s">
        <v>73</v>
      </c>
      <c r="AU149" s="164" t="s">
        <v>82</v>
      </c>
      <c r="AY149" s="156" t="s">
        <v>163</v>
      </c>
      <c r="BK149" s="165">
        <f>BK150</f>
        <v>0</v>
      </c>
    </row>
    <row r="150" s="2" customFormat="1" ht="16.5" customHeight="1">
      <c r="A150" s="34"/>
      <c r="B150" s="168"/>
      <c r="C150" s="169" t="s">
        <v>211</v>
      </c>
      <c r="D150" s="169" t="s">
        <v>167</v>
      </c>
      <c r="E150" s="170" t="s">
        <v>895</v>
      </c>
      <c r="F150" s="171" t="s">
        <v>896</v>
      </c>
      <c r="G150" s="172" t="s">
        <v>282</v>
      </c>
      <c r="H150" s="173">
        <v>1</v>
      </c>
      <c r="I150" s="174"/>
      <c r="J150" s="175">
        <f>ROUND(I150*H150,2)</f>
        <v>0</v>
      </c>
      <c r="K150" s="176"/>
      <c r="L150" s="35"/>
      <c r="M150" s="199" t="s">
        <v>1</v>
      </c>
      <c r="N150" s="200" t="s">
        <v>39</v>
      </c>
      <c r="O150" s="196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897</v>
      </c>
      <c r="AT150" s="181" t="s">
        <v>167</v>
      </c>
      <c r="AU150" s="181" t="s">
        <v>84</v>
      </c>
      <c r="AY150" s="15" t="s">
        <v>163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82</v>
      </c>
      <c r="BK150" s="182">
        <f>ROUND(I150*H150,2)</f>
        <v>0</v>
      </c>
      <c r="BL150" s="15" t="s">
        <v>897</v>
      </c>
      <c r="BM150" s="181" t="s">
        <v>898</v>
      </c>
    </row>
    <row r="151" s="2" customFormat="1" ht="6.96" customHeight="1">
      <c r="A151" s="34"/>
      <c r="B151" s="56"/>
      <c r="C151" s="57"/>
      <c r="D151" s="57"/>
      <c r="E151" s="57"/>
      <c r="F151" s="57"/>
      <c r="G151" s="57"/>
      <c r="H151" s="57"/>
      <c r="I151" s="57"/>
      <c r="J151" s="57"/>
      <c r="K151" s="57"/>
      <c r="L151" s="35"/>
      <c r="M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</sheetData>
  <autoFilter ref="C121:K15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899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ROUND((SUM(BE120:BE139)),  2)</f>
        <v>0</v>
      </c>
      <c r="G33" s="34"/>
      <c r="H33" s="34"/>
      <c r="I33" s="124">
        <v>0.20999999999999999</v>
      </c>
      <c r="J33" s="123">
        <f>ROUND(((SUM(BE120:BE139))*I33),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ROUND((SUM(BF120:BF139)),  2)</f>
        <v>0</v>
      </c>
      <c r="G34" s="34"/>
      <c r="H34" s="34"/>
      <c r="I34" s="124">
        <v>0.14999999999999999</v>
      </c>
      <c r="J34" s="123">
        <f>ROUND(((SUM(BF120:BF139))*I34),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ROUND((SUM(BG120:BG139)),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ROUND((SUM(BH120:BH139)),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ROUND((SUM(BI120:BI139)),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19 - Demontáže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145</v>
      </c>
      <c r="E99" s="138"/>
      <c r="F99" s="138"/>
      <c r="G99" s="138"/>
      <c r="H99" s="138"/>
      <c r="I99" s="138"/>
      <c r="J99" s="139">
        <f>J133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474</v>
      </c>
      <c r="E100" s="142"/>
      <c r="F100" s="142"/>
      <c r="G100" s="142"/>
      <c r="H100" s="142"/>
      <c r="I100" s="142"/>
      <c r="J100" s="143">
        <f>J134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148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 Bělský les - BD, ul. Vaňkova 52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136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19 - Demontáže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18. 4. 2023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149</v>
      </c>
      <c r="D119" s="147" t="s">
        <v>59</v>
      </c>
      <c r="E119" s="147" t="s">
        <v>55</v>
      </c>
      <c r="F119" s="147" t="s">
        <v>56</v>
      </c>
      <c r="G119" s="147" t="s">
        <v>150</v>
      </c>
      <c r="H119" s="147" t="s">
        <v>151</v>
      </c>
      <c r="I119" s="147" t="s">
        <v>152</v>
      </c>
      <c r="J119" s="148" t="s">
        <v>140</v>
      </c>
      <c r="K119" s="149" t="s">
        <v>153</v>
      </c>
      <c r="L119" s="150"/>
      <c r="M119" s="82" t="s">
        <v>1</v>
      </c>
      <c r="N119" s="83" t="s">
        <v>38</v>
      </c>
      <c r="O119" s="83" t="s">
        <v>154</v>
      </c>
      <c r="P119" s="83" t="s">
        <v>155</v>
      </c>
      <c r="Q119" s="83" t="s">
        <v>156</v>
      </c>
      <c r="R119" s="83" t="s">
        <v>157</v>
      </c>
      <c r="S119" s="83" t="s">
        <v>158</v>
      </c>
      <c r="T119" s="84" t="s">
        <v>159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160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P121+P133</f>
        <v>0</v>
      </c>
      <c r="Q120" s="86"/>
      <c r="R120" s="152">
        <f>R121+R133</f>
        <v>0</v>
      </c>
      <c r="S120" s="86"/>
      <c r="T120" s="153">
        <f>T121+T133</f>
        <v>1.853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73</v>
      </c>
      <c r="AU120" s="15" t="s">
        <v>142</v>
      </c>
      <c r="BK120" s="154">
        <f>BK121+BK133</f>
        <v>0</v>
      </c>
    </row>
    <row r="121" s="12" customFormat="1" ht="25.92" customHeight="1">
      <c r="A121" s="12"/>
      <c r="B121" s="155"/>
      <c r="C121" s="12"/>
      <c r="D121" s="156" t="s">
        <v>73</v>
      </c>
      <c r="E121" s="157" t="s">
        <v>161</v>
      </c>
      <c r="F121" s="157" t="s">
        <v>162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</v>
      </c>
      <c r="S121" s="161"/>
      <c r="T121" s="163">
        <f>T122</f>
        <v>1.853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84</v>
      </c>
      <c r="AT121" s="164" t="s">
        <v>73</v>
      </c>
      <c r="AU121" s="164" t="s">
        <v>74</v>
      </c>
      <c r="AY121" s="156" t="s">
        <v>163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73</v>
      </c>
      <c r="E122" s="166" t="s">
        <v>164</v>
      </c>
      <c r="F122" s="166" t="s">
        <v>165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SUM(P123:P132)</f>
        <v>0</v>
      </c>
      <c r="Q122" s="161"/>
      <c r="R122" s="162">
        <f>SUM(R123:R132)</f>
        <v>0</v>
      </c>
      <c r="S122" s="161"/>
      <c r="T122" s="163">
        <f>SUM(T123:T132)</f>
        <v>1.853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84</v>
      </c>
      <c r="AT122" s="164" t="s">
        <v>73</v>
      </c>
      <c r="AU122" s="164" t="s">
        <v>82</v>
      </c>
      <c r="AY122" s="156" t="s">
        <v>163</v>
      </c>
      <c r="BK122" s="165">
        <f>SUM(BK123:BK132)</f>
        <v>0</v>
      </c>
    </row>
    <row r="123" s="2" customFormat="1" ht="24.15" customHeight="1">
      <c r="A123" s="34"/>
      <c r="B123" s="168"/>
      <c r="C123" s="169" t="s">
        <v>82</v>
      </c>
      <c r="D123" s="169" t="s">
        <v>167</v>
      </c>
      <c r="E123" s="170" t="s">
        <v>633</v>
      </c>
      <c r="F123" s="171" t="s">
        <v>634</v>
      </c>
      <c r="G123" s="172" t="s">
        <v>170</v>
      </c>
      <c r="H123" s="173">
        <v>300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0.00215</v>
      </c>
      <c r="T123" s="180">
        <f>S123*H123</f>
        <v>0.64500000000000002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123</v>
      </c>
      <c r="AT123" s="181" t="s">
        <v>167</v>
      </c>
      <c r="AU123" s="181" t="s">
        <v>84</v>
      </c>
      <c r="AY123" s="15" t="s">
        <v>163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82</v>
      </c>
      <c r="BK123" s="182">
        <f>ROUND(I123*H123,2)</f>
        <v>0</v>
      </c>
      <c r="BL123" s="15" t="s">
        <v>123</v>
      </c>
      <c r="BM123" s="181" t="s">
        <v>900</v>
      </c>
    </row>
    <row r="124" s="2" customFormat="1" ht="24.15" customHeight="1">
      <c r="A124" s="34"/>
      <c r="B124" s="168"/>
      <c r="C124" s="169" t="s">
        <v>84</v>
      </c>
      <c r="D124" s="169" t="s">
        <v>167</v>
      </c>
      <c r="E124" s="170" t="s">
        <v>901</v>
      </c>
      <c r="F124" s="171" t="s">
        <v>902</v>
      </c>
      <c r="G124" s="172" t="s">
        <v>170</v>
      </c>
      <c r="H124" s="173">
        <v>150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0.0025999999999999999</v>
      </c>
      <c r="T124" s="180">
        <f>S124*H124</f>
        <v>0.38999999999999996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123</v>
      </c>
      <c r="AT124" s="181" t="s">
        <v>167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903</v>
      </c>
    </row>
    <row r="125" s="2" customFormat="1" ht="24.15" customHeight="1">
      <c r="A125" s="34"/>
      <c r="B125" s="168"/>
      <c r="C125" s="169" t="s">
        <v>226</v>
      </c>
      <c r="D125" s="169" t="s">
        <v>167</v>
      </c>
      <c r="E125" s="170" t="s">
        <v>904</v>
      </c>
      <c r="F125" s="171" t="s">
        <v>905</v>
      </c>
      <c r="G125" s="172" t="s">
        <v>170</v>
      </c>
      <c r="H125" s="173">
        <v>150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0.0030000000000000001</v>
      </c>
      <c r="T125" s="180">
        <f>S125*H125</f>
        <v>0.45000000000000001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123</v>
      </c>
      <c r="AT125" s="181" t="s">
        <v>167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906</v>
      </c>
    </row>
    <row r="126" s="2" customFormat="1" ht="24.15" customHeight="1">
      <c r="A126" s="34"/>
      <c r="B126" s="168"/>
      <c r="C126" s="169" t="s">
        <v>231</v>
      </c>
      <c r="D126" s="169" t="s">
        <v>167</v>
      </c>
      <c r="E126" s="170" t="s">
        <v>907</v>
      </c>
      <c r="F126" s="171" t="s">
        <v>908</v>
      </c>
      <c r="G126" s="172" t="s">
        <v>170</v>
      </c>
      <c r="H126" s="173">
        <v>200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0.00014999999999999999</v>
      </c>
      <c r="T126" s="180">
        <f>S126*H126</f>
        <v>0.029999999999999999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123</v>
      </c>
      <c r="AT126" s="181" t="s">
        <v>167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909</v>
      </c>
    </row>
    <row r="127" s="2" customFormat="1" ht="24.15" customHeight="1">
      <c r="A127" s="34"/>
      <c r="B127" s="168"/>
      <c r="C127" s="169" t="s">
        <v>284</v>
      </c>
      <c r="D127" s="169" t="s">
        <v>167</v>
      </c>
      <c r="E127" s="170" t="s">
        <v>910</v>
      </c>
      <c r="F127" s="171" t="s">
        <v>911</v>
      </c>
      <c r="G127" s="172" t="s">
        <v>170</v>
      </c>
      <c r="H127" s="173">
        <v>60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0.00080000000000000004</v>
      </c>
      <c r="T127" s="180">
        <f>S127*H127</f>
        <v>0.048000000000000001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123</v>
      </c>
      <c r="AT127" s="181" t="s">
        <v>167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912</v>
      </c>
    </row>
    <row r="128" s="2" customFormat="1" ht="24.15" customHeight="1">
      <c r="A128" s="34"/>
      <c r="B128" s="168"/>
      <c r="C128" s="169" t="s">
        <v>288</v>
      </c>
      <c r="D128" s="169" t="s">
        <v>167</v>
      </c>
      <c r="E128" s="170" t="s">
        <v>913</v>
      </c>
      <c r="F128" s="171" t="s">
        <v>914</v>
      </c>
      <c r="G128" s="172" t="s">
        <v>229</v>
      </c>
      <c r="H128" s="173">
        <v>200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0.00023000000000000001</v>
      </c>
      <c r="T128" s="180">
        <f>S128*H128</f>
        <v>0.045999999999999999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123</v>
      </c>
      <c r="AT128" s="181" t="s">
        <v>167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915</v>
      </c>
    </row>
    <row r="129" s="2" customFormat="1" ht="24.15" customHeight="1">
      <c r="A129" s="34"/>
      <c r="B129" s="168"/>
      <c r="C129" s="169" t="s">
        <v>261</v>
      </c>
      <c r="D129" s="169" t="s">
        <v>167</v>
      </c>
      <c r="E129" s="170" t="s">
        <v>916</v>
      </c>
      <c r="F129" s="171" t="s">
        <v>917</v>
      </c>
      <c r="G129" s="172" t="s">
        <v>229</v>
      </c>
      <c r="H129" s="173">
        <v>200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0.00063000000000000003</v>
      </c>
      <c r="T129" s="180">
        <f>S129*H129</f>
        <v>0.126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123</v>
      </c>
      <c r="AT129" s="181" t="s">
        <v>167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918</v>
      </c>
    </row>
    <row r="130" s="2" customFormat="1" ht="24.15" customHeight="1">
      <c r="A130" s="34"/>
      <c r="B130" s="168"/>
      <c r="C130" s="169" t="s">
        <v>265</v>
      </c>
      <c r="D130" s="169" t="s">
        <v>167</v>
      </c>
      <c r="E130" s="170" t="s">
        <v>919</v>
      </c>
      <c r="F130" s="171" t="s">
        <v>920</v>
      </c>
      <c r="G130" s="172" t="s">
        <v>229</v>
      </c>
      <c r="H130" s="173">
        <v>60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0.001</v>
      </c>
      <c r="T130" s="180">
        <f>S130*H130</f>
        <v>0.059999999999999998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123</v>
      </c>
      <c r="AT130" s="181" t="s">
        <v>167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123</v>
      </c>
      <c r="BM130" s="181" t="s">
        <v>921</v>
      </c>
    </row>
    <row r="131" s="2" customFormat="1" ht="21.75" customHeight="1">
      <c r="A131" s="34"/>
      <c r="B131" s="168"/>
      <c r="C131" s="169" t="s">
        <v>178</v>
      </c>
      <c r="D131" s="169" t="s">
        <v>167</v>
      </c>
      <c r="E131" s="170" t="s">
        <v>922</v>
      </c>
      <c r="F131" s="171" t="s">
        <v>923</v>
      </c>
      <c r="G131" s="172" t="s">
        <v>229</v>
      </c>
      <c r="H131" s="173">
        <v>30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0.00059999999999999995</v>
      </c>
      <c r="T131" s="180">
        <f>S131*H131</f>
        <v>0.017999999999999999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123</v>
      </c>
      <c r="AT131" s="181" t="s">
        <v>167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123</v>
      </c>
      <c r="BM131" s="181" t="s">
        <v>924</v>
      </c>
    </row>
    <row r="132" s="2" customFormat="1" ht="44.25" customHeight="1">
      <c r="A132" s="34"/>
      <c r="B132" s="168"/>
      <c r="C132" s="169" t="s">
        <v>106</v>
      </c>
      <c r="D132" s="169" t="s">
        <v>167</v>
      </c>
      <c r="E132" s="170" t="s">
        <v>925</v>
      </c>
      <c r="F132" s="171" t="s">
        <v>926</v>
      </c>
      <c r="G132" s="172" t="s">
        <v>229</v>
      </c>
      <c r="H132" s="173">
        <v>50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0.00080000000000000004</v>
      </c>
      <c r="T132" s="180">
        <f>S132*H132</f>
        <v>0.040000000000000001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123</v>
      </c>
      <c r="AT132" s="181" t="s">
        <v>167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123</v>
      </c>
      <c r="BM132" s="181" t="s">
        <v>927</v>
      </c>
    </row>
    <row r="133" s="12" customFormat="1" ht="25.92" customHeight="1">
      <c r="A133" s="12"/>
      <c r="B133" s="155"/>
      <c r="C133" s="12"/>
      <c r="D133" s="156" t="s">
        <v>73</v>
      </c>
      <c r="E133" s="157" t="s">
        <v>173</v>
      </c>
      <c r="F133" s="157" t="s">
        <v>241</v>
      </c>
      <c r="G133" s="12"/>
      <c r="H133" s="12"/>
      <c r="I133" s="158"/>
      <c r="J133" s="159">
        <f>BK133</f>
        <v>0</v>
      </c>
      <c r="K133" s="12"/>
      <c r="L133" s="155"/>
      <c r="M133" s="160"/>
      <c r="N133" s="161"/>
      <c r="O133" s="161"/>
      <c r="P133" s="162">
        <f>P134</f>
        <v>0</v>
      </c>
      <c r="Q133" s="161"/>
      <c r="R133" s="162">
        <f>R134</f>
        <v>0</v>
      </c>
      <c r="S133" s="161"/>
      <c r="T133" s="16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226</v>
      </c>
      <c r="AT133" s="164" t="s">
        <v>73</v>
      </c>
      <c r="AU133" s="164" t="s">
        <v>74</v>
      </c>
      <c r="AY133" s="156" t="s">
        <v>163</v>
      </c>
      <c r="BK133" s="165">
        <f>BK134</f>
        <v>0</v>
      </c>
    </row>
    <row r="134" s="12" customFormat="1" ht="22.8" customHeight="1">
      <c r="A134" s="12"/>
      <c r="B134" s="155"/>
      <c r="C134" s="12"/>
      <c r="D134" s="156" t="s">
        <v>73</v>
      </c>
      <c r="E134" s="166" t="s">
        <v>506</v>
      </c>
      <c r="F134" s="166" t="s">
        <v>507</v>
      </c>
      <c r="G134" s="12"/>
      <c r="H134" s="12"/>
      <c r="I134" s="158"/>
      <c r="J134" s="167">
        <f>BK134</f>
        <v>0</v>
      </c>
      <c r="K134" s="12"/>
      <c r="L134" s="155"/>
      <c r="M134" s="160"/>
      <c r="N134" s="161"/>
      <c r="O134" s="161"/>
      <c r="P134" s="162">
        <f>SUM(P135:P139)</f>
        <v>0</v>
      </c>
      <c r="Q134" s="161"/>
      <c r="R134" s="162">
        <f>SUM(R135:R139)</f>
        <v>0</v>
      </c>
      <c r="S134" s="161"/>
      <c r="T134" s="163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226</v>
      </c>
      <c r="AT134" s="164" t="s">
        <v>73</v>
      </c>
      <c r="AU134" s="164" t="s">
        <v>82</v>
      </c>
      <c r="AY134" s="156" t="s">
        <v>163</v>
      </c>
      <c r="BK134" s="165">
        <f>SUM(BK135:BK139)</f>
        <v>0</v>
      </c>
    </row>
    <row r="135" s="2" customFormat="1" ht="24.15" customHeight="1">
      <c r="A135" s="34"/>
      <c r="B135" s="168"/>
      <c r="C135" s="169" t="s">
        <v>123</v>
      </c>
      <c r="D135" s="169" t="s">
        <v>167</v>
      </c>
      <c r="E135" s="170" t="s">
        <v>514</v>
      </c>
      <c r="F135" s="171" t="s">
        <v>515</v>
      </c>
      <c r="G135" s="172" t="s">
        <v>516</v>
      </c>
      <c r="H135" s="173">
        <v>5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246</v>
      </c>
      <c r="AT135" s="181" t="s">
        <v>167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246</v>
      </c>
      <c r="BM135" s="181" t="s">
        <v>928</v>
      </c>
    </row>
    <row r="136" s="2" customFormat="1" ht="24.15" customHeight="1">
      <c r="A136" s="34"/>
      <c r="B136" s="168"/>
      <c r="C136" s="169" t="s">
        <v>126</v>
      </c>
      <c r="D136" s="169" t="s">
        <v>167</v>
      </c>
      <c r="E136" s="170" t="s">
        <v>518</v>
      </c>
      <c r="F136" s="171" t="s">
        <v>519</v>
      </c>
      <c r="G136" s="172" t="s">
        <v>516</v>
      </c>
      <c r="H136" s="173">
        <v>5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246</v>
      </c>
      <c r="AT136" s="181" t="s">
        <v>167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246</v>
      </c>
      <c r="BM136" s="181" t="s">
        <v>929</v>
      </c>
    </row>
    <row r="137" s="2" customFormat="1" ht="24.15" customHeight="1">
      <c r="A137" s="34"/>
      <c r="B137" s="168"/>
      <c r="C137" s="169" t="s">
        <v>129</v>
      </c>
      <c r="D137" s="169" t="s">
        <v>167</v>
      </c>
      <c r="E137" s="170" t="s">
        <v>521</v>
      </c>
      <c r="F137" s="171" t="s">
        <v>522</v>
      </c>
      <c r="G137" s="172" t="s">
        <v>516</v>
      </c>
      <c r="H137" s="173">
        <v>5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246</v>
      </c>
      <c r="AT137" s="181" t="s">
        <v>167</v>
      </c>
      <c r="AU137" s="181" t="s">
        <v>84</v>
      </c>
      <c r="AY137" s="15" t="s">
        <v>163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82</v>
      </c>
      <c r="BK137" s="182">
        <f>ROUND(I137*H137,2)</f>
        <v>0</v>
      </c>
      <c r="BL137" s="15" t="s">
        <v>246</v>
      </c>
      <c r="BM137" s="181" t="s">
        <v>930</v>
      </c>
    </row>
    <row r="138" s="2" customFormat="1" ht="24.15" customHeight="1">
      <c r="A138" s="34"/>
      <c r="B138" s="168"/>
      <c r="C138" s="169" t="s">
        <v>132</v>
      </c>
      <c r="D138" s="169" t="s">
        <v>167</v>
      </c>
      <c r="E138" s="170" t="s">
        <v>524</v>
      </c>
      <c r="F138" s="171" t="s">
        <v>525</v>
      </c>
      <c r="G138" s="172" t="s">
        <v>516</v>
      </c>
      <c r="H138" s="173">
        <v>5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246</v>
      </c>
      <c r="AT138" s="181" t="s">
        <v>167</v>
      </c>
      <c r="AU138" s="181" t="s">
        <v>84</v>
      </c>
      <c r="AY138" s="15" t="s">
        <v>163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82</v>
      </c>
      <c r="BK138" s="182">
        <f>ROUND(I138*H138,2)</f>
        <v>0</v>
      </c>
      <c r="BL138" s="15" t="s">
        <v>246</v>
      </c>
      <c r="BM138" s="181" t="s">
        <v>931</v>
      </c>
    </row>
    <row r="139" s="2" customFormat="1" ht="49.05" customHeight="1">
      <c r="A139" s="34"/>
      <c r="B139" s="168"/>
      <c r="C139" s="169" t="s">
        <v>255</v>
      </c>
      <c r="D139" s="169" t="s">
        <v>167</v>
      </c>
      <c r="E139" s="170" t="s">
        <v>527</v>
      </c>
      <c r="F139" s="171" t="s">
        <v>528</v>
      </c>
      <c r="G139" s="172" t="s">
        <v>516</v>
      </c>
      <c r="H139" s="173">
        <v>5</v>
      </c>
      <c r="I139" s="174"/>
      <c r="J139" s="175">
        <f>ROUND(I139*H139,2)</f>
        <v>0</v>
      </c>
      <c r="K139" s="176"/>
      <c r="L139" s="35"/>
      <c r="M139" s="199" t="s">
        <v>1</v>
      </c>
      <c r="N139" s="200" t="s">
        <v>39</v>
      </c>
      <c r="O139" s="196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246</v>
      </c>
      <c r="AT139" s="181" t="s">
        <v>167</v>
      </c>
      <c r="AU139" s="181" t="s">
        <v>84</v>
      </c>
      <c r="AY139" s="15" t="s">
        <v>163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82</v>
      </c>
      <c r="BK139" s="182">
        <f>ROUND(I139*H139,2)</f>
        <v>0</v>
      </c>
      <c r="BL139" s="15" t="s">
        <v>246</v>
      </c>
      <c r="BM139" s="181" t="s">
        <v>932</v>
      </c>
    </row>
    <row r="140" s="2" customFormat="1" ht="6.96" customHeight="1">
      <c r="A140" s="34"/>
      <c r="B140" s="56"/>
      <c r="C140" s="57"/>
      <c r="D140" s="57"/>
      <c r="E140" s="57"/>
      <c r="F140" s="57"/>
      <c r="G140" s="57"/>
      <c r="H140" s="57"/>
      <c r="I140" s="57"/>
      <c r="J140" s="57"/>
      <c r="K140" s="57"/>
      <c r="L140" s="35"/>
      <c r="M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</sheetData>
  <autoFilter ref="C119:K13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137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ROUND((SUM(BE121:BE152)),  2)</f>
        <v>0</v>
      </c>
      <c r="G33" s="34"/>
      <c r="H33" s="34"/>
      <c r="I33" s="124">
        <v>0.20999999999999999</v>
      </c>
      <c r="J33" s="123">
        <f>ROUND(((SUM(BE121:BE152))*I33),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ROUND((SUM(BF121:BF152)),  2)</f>
        <v>0</v>
      </c>
      <c r="G34" s="34"/>
      <c r="H34" s="34"/>
      <c r="I34" s="124">
        <v>0.14999999999999999</v>
      </c>
      <c r="J34" s="123">
        <f>ROUND(((SUM(BF121:BF152))*I34),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ROUND((SUM(BG121:BG152)),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ROUND((SUM(BH121:BH152)),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ROUND((SUM(BI121:BI152)),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01 - Elektroinstalace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145</v>
      </c>
      <c r="E99" s="138"/>
      <c r="F99" s="138"/>
      <c r="G99" s="138"/>
      <c r="H99" s="138"/>
      <c r="I99" s="138"/>
      <c r="J99" s="139">
        <f>J144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146</v>
      </c>
      <c r="E100" s="142"/>
      <c r="F100" s="142"/>
      <c r="G100" s="142"/>
      <c r="H100" s="142"/>
      <c r="I100" s="142"/>
      <c r="J100" s="143">
        <f>J145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147</v>
      </c>
      <c r="E101" s="142"/>
      <c r="F101" s="142"/>
      <c r="G101" s="142"/>
      <c r="H101" s="142"/>
      <c r="I101" s="142"/>
      <c r="J101" s="143">
        <f>J150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148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 Bělský les - BD, ul. Vaňkova 52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136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01 - Elektroinstalace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18. 4. 2023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30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4"/>
      <c r="E118" s="34"/>
      <c r="F118" s="23" t="str">
        <f>IF(E18="","",E18)</f>
        <v>Vyplň údaj</v>
      </c>
      <c r="G118" s="34"/>
      <c r="H118" s="34"/>
      <c r="I118" s="28" t="s">
        <v>32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149</v>
      </c>
      <c r="D120" s="147" t="s">
        <v>59</v>
      </c>
      <c r="E120" s="147" t="s">
        <v>55</v>
      </c>
      <c r="F120" s="147" t="s">
        <v>56</v>
      </c>
      <c r="G120" s="147" t="s">
        <v>150</v>
      </c>
      <c r="H120" s="147" t="s">
        <v>151</v>
      </c>
      <c r="I120" s="147" t="s">
        <v>152</v>
      </c>
      <c r="J120" s="148" t="s">
        <v>140</v>
      </c>
      <c r="K120" s="149" t="s">
        <v>153</v>
      </c>
      <c r="L120" s="150"/>
      <c r="M120" s="82" t="s">
        <v>1</v>
      </c>
      <c r="N120" s="83" t="s">
        <v>38</v>
      </c>
      <c r="O120" s="83" t="s">
        <v>154</v>
      </c>
      <c r="P120" s="83" t="s">
        <v>155</v>
      </c>
      <c r="Q120" s="83" t="s">
        <v>156</v>
      </c>
      <c r="R120" s="83" t="s">
        <v>157</v>
      </c>
      <c r="S120" s="83" t="s">
        <v>158</v>
      </c>
      <c r="T120" s="84" t="s">
        <v>159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160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P122+P144</f>
        <v>0</v>
      </c>
      <c r="Q121" s="86"/>
      <c r="R121" s="152">
        <f>R122+R144</f>
        <v>0.22173600000000002</v>
      </c>
      <c r="S121" s="86"/>
      <c r="T121" s="153">
        <f>T122+T144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73</v>
      </c>
      <c r="AU121" s="15" t="s">
        <v>142</v>
      </c>
      <c r="BK121" s="154">
        <f>BK122+BK144</f>
        <v>0</v>
      </c>
    </row>
    <row r="122" s="12" customFormat="1" ht="25.92" customHeight="1">
      <c r="A122" s="12"/>
      <c r="B122" s="155"/>
      <c r="C122" s="12"/>
      <c r="D122" s="156" t="s">
        <v>73</v>
      </c>
      <c r="E122" s="157" t="s">
        <v>161</v>
      </c>
      <c r="F122" s="157" t="s">
        <v>162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0.16372600000000001</v>
      </c>
      <c r="S122" s="161"/>
      <c r="T122" s="16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84</v>
      </c>
      <c r="AT122" s="164" t="s">
        <v>73</v>
      </c>
      <c r="AU122" s="164" t="s">
        <v>74</v>
      </c>
      <c r="AY122" s="156" t="s">
        <v>163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73</v>
      </c>
      <c r="E123" s="166" t="s">
        <v>164</v>
      </c>
      <c r="F123" s="166" t="s">
        <v>165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SUM(P124:P143)</f>
        <v>0</v>
      </c>
      <c r="Q123" s="161"/>
      <c r="R123" s="162">
        <f>SUM(R124:R143)</f>
        <v>0.16372600000000001</v>
      </c>
      <c r="S123" s="161"/>
      <c r="T123" s="163">
        <f>SUM(T124:T143)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84</v>
      </c>
      <c r="AT123" s="164" t="s">
        <v>73</v>
      </c>
      <c r="AU123" s="164" t="s">
        <v>82</v>
      </c>
      <c r="AY123" s="156" t="s">
        <v>163</v>
      </c>
      <c r="BK123" s="165">
        <f>SUM(BK124:BK143)</f>
        <v>0</v>
      </c>
    </row>
    <row r="124" s="2" customFormat="1" ht="24.15" customHeight="1">
      <c r="A124" s="34"/>
      <c r="B124" s="168"/>
      <c r="C124" s="169" t="s">
        <v>166</v>
      </c>
      <c r="D124" s="169" t="s">
        <v>167</v>
      </c>
      <c r="E124" s="170" t="s">
        <v>168</v>
      </c>
      <c r="F124" s="171" t="s">
        <v>169</v>
      </c>
      <c r="G124" s="172" t="s">
        <v>170</v>
      </c>
      <c r="H124" s="173">
        <v>10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123</v>
      </c>
      <c r="AT124" s="181" t="s">
        <v>167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171</v>
      </c>
    </row>
    <row r="125" s="2" customFormat="1" ht="24.15" customHeight="1">
      <c r="A125" s="34"/>
      <c r="B125" s="168"/>
      <c r="C125" s="183" t="s">
        <v>172</v>
      </c>
      <c r="D125" s="183" t="s">
        <v>173</v>
      </c>
      <c r="E125" s="184" t="s">
        <v>174</v>
      </c>
      <c r="F125" s="185" t="s">
        <v>175</v>
      </c>
      <c r="G125" s="186" t="s">
        <v>170</v>
      </c>
      <c r="H125" s="187">
        <v>10.5</v>
      </c>
      <c r="I125" s="188"/>
      <c r="J125" s="189">
        <f>ROUND(I125*H125,2)</f>
        <v>0</v>
      </c>
      <c r="K125" s="190"/>
      <c r="L125" s="191"/>
      <c r="M125" s="192" t="s">
        <v>1</v>
      </c>
      <c r="N125" s="193" t="s">
        <v>39</v>
      </c>
      <c r="O125" s="73"/>
      <c r="P125" s="179">
        <f>O125*H125</f>
        <v>0</v>
      </c>
      <c r="Q125" s="179">
        <v>0.00035</v>
      </c>
      <c r="R125" s="179">
        <f>Q125*H125</f>
        <v>0.0036749999999999999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176</v>
      </c>
      <c r="AT125" s="181" t="s">
        <v>173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177</v>
      </c>
    </row>
    <row r="126" s="2" customFormat="1" ht="24.15" customHeight="1">
      <c r="A126" s="34"/>
      <c r="B126" s="168"/>
      <c r="C126" s="169" t="s">
        <v>178</v>
      </c>
      <c r="D126" s="169" t="s">
        <v>167</v>
      </c>
      <c r="E126" s="170" t="s">
        <v>179</v>
      </c>
      <c r="F126" s="171" t="s">
        <v>180</v>
      </c>
      <c r="G126" s="172" t="s">
        <v>170</v>
      </c>
      <c r="H126" s="173">
        <v>10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123</v>
      </c>
      <c r="AT126" s="181" t="s">
        <v>167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181</v>
      </c>
    </row>
    <row r="127" s="2" customFormat="1" ht="24.15" customHeight="1">
      <c r="A127" s="34"/>
      <c r="B127" s="168"/>
      <c r="C127" s="183" t="s">
        <v>106</v>
      </c>
      <c r="D127" s="183" t="s">
        <v>173</v>
      </c>
      <c r="E127" s="184" t="s">
        <v>182</v>
      </c>
      <c r="F127" s="185" t="s">
        <v>183</v>
      </c>
      <c r="G127" s="186" t="s">
        <v>170</v>
      </c>
      <c r="H127" s="187">
        <v>11.5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6.9999999999999994E-05</v>
      </c>
      <c r="R127" s="179">
        <f>Q127*H127</f>
        <v>0.00080499999999999994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176</v>
      </c>
      <c r="AT127" s="181" t="s">
        <v>173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184</v>
      </c>
    </row>
    <row r="128" s="2" customFormat="1" ht="24.15" customHeight="1">
      <c r="A128" s="34"/>
      <c r="B128" s="168"/>
      <c r="C128" s="169" t="s">
        <v>109</v>
      </c>
      <c r="D128" s="169" t="s">
        <v>167</v>
      </c>
      <c r="E128" s="170" t="s">
        <v>185</v>
      </c>
      <c r="F128" s="171" t="s">
        <v>186</v>
      </c>
      <c r="G128" s="172" t="s">
        <v>170</v>
      </c>
      <c r="H128" s="173">
        <v>31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123</v>
      </c>
      <c r="AT128" s="181" t="s">
        <v>167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187</v>
      </c>
    </row>
    <row r="129" s="2" customFormat="1" ht="24.15" customHeight="1">
      <c r="A129" s="34"/>
      <c r="B129" s="168"/>
      <c r="C129" s="183" t="s">
        <v>112</v>
      </c>
      <c r="D129" s="183" t="s">
        <v>173</v>
      </c>
      <c r="E129" s="184" t="s">
        <v>188</v>
      </c>
      <c r="F129" s="185" t="s">
        <v>189</v>
      </c>
      <c r="G129" s="186" t="s">
        <v>170</v>
      </c>
      <c r="H129" s="187">
        <v>35.649999999999999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0.00017000000000000001</v>
      </c>
      <c r="R129" s="179">
        <f>Q129*H129</f>
        <v>0.0060604999999999999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176</v>
      </c>
      <c r="AT129" s="181" t="s">
        <v>173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190</v>
      </c>
    </row>
    <row r="130" s="2" customFormat="1" ht="24.15" customHeight="1">
      <c r="A130" s="34"/>
      <c r="B130" s="168"/>
      <c r="C130" s="169" t="s">
        <v>115</v>
      </c>
      <c r="D130" s="169" t="s">
        <v>167</v>
      </c>
      <c r="E130" s="170" t="s">
        <v>191</v>
      </c>
      <c r="F130" s="171" t="s">
        <v>192</v>
      </c>
      <c r="G130" s="172" t="s">
        <v>170</v>
      </c>
      <c r="H130" s="173">
        <v>43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123</v>
      </c>
      <c r="AT130" s="181" t="s">
        <v>167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123</v>
      </c>
      <c r="BM130" s="181" t="s">
        <v>193</v>
      </c>
    </row>
    <row r="131" s="2" customFormat="1" ht="24.15" customHeight="1">
      <c r="A131" s="34"/>
      <c r="B131" s="168"/>
      <c r="C131" s="183" t="s">
        <v>118</v>
      </c>
      <c r="D131" s="183" t="s">
        <v>173</v>
      </c>
      <c r="E131" s="184" t="s">
        <v>194</v>
      </c>
      <c r="F131" s="185" t="s">
        <v>195</v>
      </c>
      <c r="G131" s="186" t="s">
        <v>170</v>
      </c>
      <c r="H131" s="187">
        <v>49.450000000000003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0.00025000000000000001</v>
      </c>
      <c r="R131" s="179">
        <f>Q131*H131</f>
        <v>0.0123625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176</v>
      </c>
      <c r="AT131" s="181" t="s">
        <v>173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123</v>
      </c>
      <c r="BM131" s="181" t="s">
        <v>196</v>
      </c>
    </row>
    <row r="132" s="2" customFormat="1" ht="24.15" customHeight="1">
      <c r="A132" s="34"/>
      <c r="B132" s="168"/>
      <c r="C132" s="169" t="s">
        <v>8</v>
      </c>
      <c r="D132" s="169" t="s">
        <v>167</v>
      </c>
      <c r="E132" s="170" t="s">
        <v>197</v>
      </c>
      <c r="F132" s="171" t="s">
        <v>198</v>
      </c>
      <c r="G132" s="172" t="s">
        <v>170</v>
      </c>
      <c r="H132" s="173">
        <v>112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123</v>
      </c>
      <c r="AT132" s="181" t="s">
        <v>167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123</v>
      </c>
      <c r="BM132" s="181" t="s">
        <v>199</v>
      </c>
    </row>
    <row r="133" s="2" customFormat="1" ht="24.15" customHeight="1">
      <c r="A133" s="34"/>
      <c r="B133" s="168"/>
      <c r="C133" s="183" t="s">
        <v>123</v>
      </c>
      <c r="D133" s="183" t="s">
        <v>173</v>
      </c>
      <c r="E133" s="184" t="s">
        <v>200</v>
      </c>
      <c r="F133" s="185" t="s">
        <v>201</v>
      </c>
      <c r="G133" s="186" t="s">
        <v>170</v>
      </c>
      <c r="H133" s="187">
        <v>128.80000000000001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73"/>
      <c r="P133" s="179">
        <f>O133*H133</f>
        <v>0</v>
      </c>
      <c r="Q133" s="179">
        <v>0.00068999999999999997</v>
      </c>
      <c r="R133" s="179">
        <f>Q133*H133</f>
        <v>0.088872000000000007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176</v>
      </c>
      <c r="AT133" s="181" t="s">
        <v>173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123</v>
      </c>
      <c r="BM133" s="181" t="s">
        <v>202</v>
      </c>
    </row>
    <row r="134" s="2" customFormat="1" ht="24.15" customHeight="1">
      <c r="A134" s="34"/>
      <c r="B134" s="168"/>
      <c r="C134" s="169" t="s">
        <v>203</v>
      </c>
      <c r="D134" s="169" t="s">
        <v>167</v>
      </c>
      <c r="E134" s="170" t="s">
        <v>204</v>
      </c>
      <c r="F134" s="171" t="s">
        <v>205</v>
      </c>
      <c r="G134" s="172" t="s">
        <v>170</v>
      </c>
      <c r="H134" s="173">
        <v>88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123</v>
      </c>
      <c r="AT134" s="181" t="s">
        <v>167</v>
      </c>
      <c r="AU134" s="181" t="s">
        <v>84</v>
      </c>
      <c r="AY134" s="15" t="s">
        <v>163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82</v>
      </c>
      <c r="BK134" s="182">
        <f>ROUND(I134*H134,2)</f>
        <v>0</v>
      </c>
      <c r="BL134" s="15" t="s">
        <v>123</v>
      </c>
      <c r="BM134" s="181" t="s">
        <v>206</v>
      </c>
    </row>
    <row r="135" s="2" customFormat="1" ht="24.15" customHeight="1">
      <c r="A135" s="34"/>
      <c r="B135" s="168"/>
      <c r="C135" s="183" t="s">
        <v>207</v>
      </c>
      <c r="D135" s="183" t="s">
        <v>173</v>
      </c>
      <c r="E135" s="184" t="s">
        <v>208</v>
      </c>
      <c r="F135" s="185" t="s">
        <v>209</v>
      </c>
      <c r="G135" s="186" t="s">
        <v>170</v>
      </c>
      <c r="H135" s="187">
        <v>101.2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39</v>
      </c>
      <c r="O135" s="73"/>
      <c r="P135" s="179">
        <f>O135*H135</f>
        <v>0</v>
      </c>
      <c r="Q135" s="179">
        <v>0.00017000000000000001</v>
      </c>
      <c r="R135" s="179">
        <f>Q135*H135</f>
        <v>0.017204000000000001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176</v>
      </c>
      <c r="AT135" s="181" t="s">
        <v>173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123</v>
      </c>
      <c r="BM135" s="181" t="s">
        <v>210</v>
      </c>
    </row>
    <row r="136" s="2" customFormat="1" ht="24.15" customHeight="1">
      <c r="A136" s="34"/>
      <c r="B136" s="168"/>
      <c r="C136" s="169" t="s">
        <v>211</v>
      </c>
      <c r="D136" s="169" t="s">
        <v>167</v>
      </c>
      <c r="E136" s="170" t="s">
        <v>212</v>
      </c>
      <c r="F136" s="171" t="s">
        <v>213</v>
      </c>
      <c r="G136" s="172" t="s">
        <v>170</v>
      </c>
      <c r="H136" s="173">
        <v>39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123</v>
      </c>
      <c r="AT136" s="181" t="s">
        <v>167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123</v>
      </c>
      <c r="BM136" s="181" t="s">
        <v>214</v>
      </c>
    </row>
    <row r="137" s="2" customFormat="1" ht="24.15" customHeight="1">
      <c r="A137" s="34"/>
      <c r="B137" s="168"/>
      <c r="C137" s="183" t="s">
        <v>215</v>
      </c>
      <c r="D137" s="183" t="s">
        <v>173</v>
      </c>
      <c r="E137" s="184" t="s">
        <v>216</v>
      </c>
      <c r="F137" s="185" t="s">
        <v>217</v>
      </c>
      <c r="G137" s="186" t="s">
        <v>170</v>
      </c>
      <c r="H137" s="187">
        <v>44.850000000000001</v>
      </c>
      <c r="I137" s="188"/>
      <c r="J137" s="189">
        <f>ROUND(I137*H137,2)</f>
        <v>0</v>
      </c>
      <c r="K137" s="190"/>
      <c r="L137" s="191"/>
      <c r="M137" s="192" t="s">
        <v>1</v>
      </c>
      <c r="N137" s="193" t="s">
        <v>39</v>
      </c>
      <c r="O137" s="73"/>
      <c r="P137" s="179">
        <f>O137*H137</f>
        <v>0</v>
      </c>
      <c r="Q137" s="179">
        <v>0.00052999999999999998</v>
      </c>
      <c r="R137" s="179">
        <f>Q137*H137</f>
        <v>0.0237705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176</v>
      </c>
      <c r="AT137" s="181" t="s">
        <v>173</v>
      </c>
      <c r="AU137" s="181" t="s">
        <v>84</v>
      </c>
      <c r="AY137" s="15" t="s">
        <v>163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82</v>
      </c>
      <c r="BK137" s="182">
        <f>ROUND(I137*H137,2)</f>
        <v>0</v>
      </c>
      <c r="BL137" s="15" t="s">
        <v>123</v>
      </c>
      <c r="BM137" s="181" t="s">
        <v>218</v>
      </c>
    </row>
    <row r="138" s="2" customFormat="1" ht="24.15" customHeight="1">
      <c r="A138" s="34"/>
      <c r="B138" s="168"/>
      <c r="C138" s="169" t="s">
        <v>7</v>
      </c>
      <c r="D138" s="169" t="s">
        <v>167</v>
      </c>
      <c r="E138" s="170" t="s">
        <v>219</v>
      </c>
      <c r="F138" s="171" t="s">
        <v>220</v>
      </c>
      <c r="G138" s="172" t="s">
        <v>170</v>
      </c>
      <c r="H138" s="173">
        <v>3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123</v>
      </c>
      <c r="AT138" s="181" t="s">
        <v>167</v>
      </c>
      <c r="AU138" s="181" t="s">
        <v>84</v>
      </c>
      <c r="AY138" s="15" t="s">
        <v>163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82</v>
      </c>
      <c r="BK138" s="182">
        <f>ROUND(I138*H138,2)</f>
        <v>0</v>
      </c>
      <c r="BL138" s="15" t="s">
        <v>123</v>
      </c>
      <c r="BM138" s="181" t="s">
        <v>221</v>
      </c>
    </row>
    <row r="139" s="2" customFormat="1" ht="24.15" customHeight="1">
      <c r="A139" s="34"/>
      <c r="B139" s="168"/>
      <c r="C139" s="183" t="s">
        <v>222</v>
      </c>
      <c r="D139" s="183" t="s">
        <v>173</v>
      </c>
      <c r="E139" s="184" t="s">
        <v>223</v>
      </c>
      <c r="F139" s="185" t="s">
        <v>224</v>
      </c>
      <c r="G139" s="186" t="s">
        <v>170</v>
      </c>
      <c r="H139" s="187">
        <v>3.4500000000000002</v>
      </c>
      <c r="I139" s="188"/>
      <c r="J139" s="189">
        <f>ROUND(I139*H139,2)</f>
        <v>0</v>
      </c>
      <c r="K139" s="190"/>
      <c r="L139" s="191"/>
      <c r="M139" s="192" t="s">
        <v>1</v>
      </c>
      <c r="N139" s="193" t="s">
        <v>39</v>
      </c>
      <c r="O139" s="73"/>
      <c r="P139" s="179">
        <f>O139*H139</f>
        <v>0</v>
      </c>
      <c r="Q139" s="179">
        <v>0.00076999999999999996</v>
      </c>
      <c r="R139" s="179">
        <f>Q139*H139</f>
        <v>0.0026565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176</v>
      </c>
      <c r="AT139" s="181" t="s">
        <v>173</v>
      </c>
      <c r="AU139" s="181" t="s">
        <v>84</v>
      </c>
      <c r="AY139" s="15" t="s">
        <v>163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82</v>
      </c>
      <c r="BK139" s="182">
        <f>ROUND(I139*H139,2)</f>
        <v>0</v>
      </c>
      <c r="BL139" s="15" t="s">
        <v>123</v>
      </c>
      <c r="BM139" s="181" t="s">
        <v>225</v>
      </c>
    </row>
    <row r="140" s="2" customFormat="1" ht="16.5" customHeight="1">
      <c r="A140" s="34"/>
      <c r="B140" s="168"/>
      <c r="C140" s="169" t="s">
        <v>226</v>
      </c>
      <c r="D140" s="169" t="s">
        <v>167</v>
      </c>
      <c r="E140" s="170" t="s">
        <v>227</v>
      </c>
      <c r="F140" s="171" t="s">
        <v>228</v>
      </c>
      <c r="G140" s="172" t="s">
        <v>229</v>
      </c>
      <c r="H140" s="173">
        <v>1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123</v>
      </c>
      <c r="AT140" s="181" t="s">
        <v>167</v>
      </c>
      <c r="AU140" s="181" t="s">
        <v>84</v>
      </c>
      <c r="AY140" s="15" t="s">
        <v>163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82</v>
      </c>
      <c r="BK140" s="182">
        <f>ROUND(I140*H140,2)</f>
        <v>0</v>
      </c>
      <c r="BL140" s="15" t="s">
        <v>123</v>
      </c>
      <c r="BM140" s="181" t="s">
        <v>230</v>
      </c>
    </row>
    <row r="141" s="2" customFormat="1" ht="16.5" customHeight="1">
      <c r="A141" s="34"/>
      <c r="B141" s="168"/>
      <c r="C141" s="183" t="s">
        <v>231</v>
      </c>
      <c r="D141" s="183" t="s">
        <v>173</v>
      </c>
      <c r="E141" s="184" t="s">
        <v>232</v>
      </c>
      <c r="F141" s="185" t="s">
        <v>233</v>
      </c>
      <c r="G141" s="186" t="s">
        <v>229</v>
      </c>
      <c r="H141" s="187">
        <v>1</v>
      </c>
      <c r="I141" s="188"/>
      <c r="J141" s="189">
        <f>ROUND(I141*H141,2)</f>
        <v>0</v>
      </c>
      <c r="K141" s="190"/>
      <c r="L141" s="191"/>
      <c r="M141" s="192" t="s">
        <v>1</v>
      </c>
      <c r="N141" s="193" t="s">
        <v>39</v>
      </c>
      <c r="O141" s="73"/>
      <c r="P141" s="179">
        <f>O141*H141</f>
        <v>0</v>
      </c>
      <c r="Q141" s="179">
        <v>0.0070000000000000001</v>
      </c>
      <c r="R141" s="179">
        <f>Q141*H141</f>
        <v>0.0070000000000000001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176</v>
      </c>
      <c r="AT141" s="181" t="s">
        <v>173</v>
      </c>
      <c r="AU141" s="181" t="s">
        <v>84</v>
      </c>
      <c r="AY141" s="15" t="s">
        <v>163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82</v>
      </c>
      <c r="BK141" s="182">
        <f>ROUND(I141*H141,2)</f>
        <v>0</v>
      </c>
      <c r="BL141" s="15" t="s">
        <v>123</v>
      </c>
      <c r="BM141" s="181" t="s">
        <v>234</v>
      </c>
    </row>
    <row r="142" s="2" customFormat="1" ht="21.75" customHeight="1">
      <c r="A142" s="34"/>
      <c r="B142" s="168"/>
      <c r="C142" s="169" t="s">
        <v>82</v>
      </c>
      <c r="D142" s="169" t="s">
        <v>167</v>
      </c>
      <c r="E142" s="170" t="s">
        <v>235</v>
      </c>
      <c r="F142" s="171" t="s">
        <v>236</v>
      </c>
      <c r="G142" s="172" t="s">
        <v>229</v>
      </c>
      <c r="H142" s="173">
        <v>3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123</v>
      </c>
      <c r="AT142" s="181" t="s">
        <v>167</v>
      </c>
      <c r="AU142" s="181" t="s">
        <v>84</v>
      </c>
      <c r="AY142" s="15" t="s">
        <v>163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82</v>
      </c>
      <c r="BK142" s="182">
        <f>ROUND(I142*H142,2)</f>
        <v>0</v>
      </c>
      <c r="BL142" s="15" t="s">
        <v>123</v>
      </c>
      <c r="BM142" s="181" t="s">
        <v>237</v>
      </c>
    </row>
    <row r="143" s="2" customFormat="1" ht="24.15" customHeight="1">
      <c r="A143" s="34"/>
      <c r="B143" s="168"/>
      <c r="C143" s="183" t="s">
        <v>84</v>
      </c>
      <c r="D143" s="183" t="s">
        <v>173</v>
      </c>
      <c r="E143" s="184" t="s">
        <v>238</v>
      </c>
      <c r="F143" s="185" t="s">
        <v>239</v>
      </c>
      <c r="G143" s="186" t="s">
        <v>229</v>
      </c>
      <c r="H143" s="187">
        <v>3</v>
      </c>
      <c r="I143" s="188"/>
      <c r="J143" s="189">
        <f>ROUND(I143*H143,2)</f>
        <v>0</v>
      </c>
      <c r="K143" s="190"/>
      <c r="L143" s="191"/>
      <c r="M143" s="192" t="s">
        <v>1</v>
      </c>
      <c r="N143" s="193" t="s">
        <v>39</v>
      </c>
      <c r="O143" s="73"/>
      <c r="P143" s="179">
        <f>O143*H143</f>
        <v>0</v>
      </c>
      <c r="Q143" s="179">
        <v>0.00044000000000000002</v>
      </c>
      <c r="R143" s="179">
        <f>Q143*H143</f>
        <v>0.00132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176</v>
      </c>
      <c r="AT143" s="181" t="s">
        <v>173</v>
      </c>
      <c r="AU143" s="181" t="s">
        <v>84</v>
      </c>
      <c r="AY143" s="15" t="s">
        <v>163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82</v>
      </c>
      <c r="BK143" s="182">
        <f>ROUND(I143*H143,2)</f>
        <v>0</v>
      </c>
      <c r="BL143" s="15" t="s">
        <v>123</v>
      </c>
      <c r="BM143" s="181" t="s">
        <v>240</v>
      </c>
    </row>
    <row r="144" s="12" customFormat="1" ht="25.92" customHeight="1">
      <c r="A144" s="12"/>
      <c r="B144" s="155"/>
      <c r="C144" s="12"/>
      <c r="D144" s="156" t="s">
        <v>73</v>
      </c>
      <c r="E144" s="157" t="s">
        <v>173</v>
      </c>
      <c r="F144" s="157" t="s">
        <v>241</v>
      </c>
      <c r="G144" s="12"/>
      <c r="H144" s="12"/>
      <c r="I144" s="158"/>
      <c r="J144" s="159">
        <f>BK144</f>
        <v>0</v>
      </c>
      <c r="K144" s="12"/>
      <c r="L144" s="155"/>
      <c r="M144" s="160"/>
      <c r="N144" s="161"/>
      <c r="O144" s="161"/>
      <c r="P144" s="162">
        <f>P145+P150</f>
        <v>0</v>
      </c>
      <c r="Q144" s="161"/>
      <c r="R144" s="162">
        <f>R145+R150</f>
        <v>0.058010000000000006</v>
      </c>
      <c r="S144" s="161"/>
      <c r="T144" s="163">
        <f>T145+T150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6" t="s">
        <v>226</v>
      </c>
      <c r="AT144" s="164" t="s">
        <v>73</v>
      </c>
      <c r="AU144" s="164" t="s">
        <v>74</v>
      </c>
      <c r="AY144" s="156" t="s">
        <v>163</v>
      </c>
      <c r="BK144" s="165">
        <f>BK145+BK150</f>
        <v>0</v>
      </c>
    </row>
    <row r="145" s="12" customFormat="1" ht="22.8" customHeight="1">
      <c r="A145" s="12"/>
      <c r="B145" s="155"/>
      <c r="C145" s="12"/>
      <c r="D145" s="156" t="s">
        <v>73</v>
      </c>
      <c r="E145" s="166" t="s">
        <v>242</v>
      </c>
      <c r="F145" s="166" t="s">
        <v>243</v>
      </c>
      <c r="G145" s="12"/>
      <c r="H145" s="12"/>
      <c r="I145" s="158"/>
      <c r="J145" s="167">
        <f>BK145</f>
        <v>0</v>
      </c>
      <c r="K145" s="12"/>
      <c r="L145" s="155"/>
      <c r="M145" s="160"/>
      <c r="N145" s="161"/>
      <c r="O145" s="161"/>
      <c r="P145" s="162">
        <f>SUM(P146:P149)</f>
        <v>0</v>
      </c>
      <c r="Q145" s="161"/>
      <c r="R145" s="162">
        <f>SUM(R146:R149)</f>
        <v>0.054860000000000006</v>
      </c>
      <c r="S145" s="161"/>
      <c r="T145" s="163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6" t="s">
        <v>226</v>
      </c>
      <c r="AT145" s="164" t="s">
        <v>73</v>
      </c>
      <c r="AU145" s="164" t="s">
        <v>82</v>
      </c>
      <c r="AY145" s="156" t="s">
        <v>163</v>
      </c>
      <c r="BK145" s="165">
        <f>SUM(BK146:BK149)</f>
        <v>0</v>
      </c>
    </row>
    <row r="146" s="2" customFormat="1" ht="24.15" customHeight="1">
      <c r="A146" s="34"/>
      <c r="B146" s="168"/>
      <c r="C146" s="169" t="s">
        <v>126</v>
      </c>
      <c r="D146" s="169" t="s">
        <v>167</v>
      </c>
      <c r="E146" s="170" t="s">
        <v>244</v>
      </c>
      <c r="F146" s="171" t="s">
        <v>245</v>
      </c>
      <c r="G146" s="172" t="s">
        <v>229</v>
      </c>
      <c r="H146" s="173">
        <v>5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246</v>
      </c>
      <c r="AT146" s="181" t="s">
        <v>167</v>
      </c>
      <c r="AU146" s="181" t="s">
        <v>84</v>
      </c>
      <c r="AY146" s="15" t="s">
        <v>163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82</v>
      </c>
      <c r="BK146" s="182">
        <f>ROUND(I146*H146,2)</f>
        <v>0</v>
      </c>
      <c r="BL146" s="15" t="s">
        <v>246</v>
      </c>
      <c r="BM146" s="181" t="s">
        <v>247</v>
      </c>
    </row>
    <row r="147" s="2" customFormat="1" ht="16.5" customHeight="1">
      <c r="A147" s="34"/>
      <c r="B147" s="168"/>
      <c r="C147" s="183" t="s">
        <v>129</v>
      </c>
      <c r="D147" s="183" t="s">
        <v>173</v>
      </c>
      <c r="E147" s="184" t="s">
        <v>248</v>
      </c>
      <c r="F147" s="185" t="s">
        <v>249</v>
      </c>
      <c r="G147" s="186" t="s">
        <v>229</v>
      </c>
      <c r="H147" s="187">
        <v>5</v>
      </c>
      <c r="I147" s="188"/>
      <c r="J147" s="189">
        <f>ROUND(I147*H147,2)</f>
        <v>0</v>
      </c>
      <c r="K147" s="190"/>
      <c r="L147" s="191"/>
      <c r="M147" s="192" t="s">
        <v>1</v>
      </c>
      <c r="N147" s="193" t="s">
        <v>39</v>
      </c>
      <c r="O147" s="73"/>
      <c r="P147" s="179">
        <f>O147*H147</f>
        <v>0</v>
      </c>
      <c r="Q147" s="179">
        <v>6.9999999999999994E-05</v>
      </c>
      <c r="R147" s="179">
        <f>Q147*H147</f>
        <v>0.00034999999999999994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250</v>
      </c>
      <c r="AT147" s="181" t="s">
        <v>173</v>
      </c>
      <c r="AU147" s="181" t="s">
        <v>84</v>
      </c>
      <c r="AY147" s="15" t="s">
        <v>163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82</v>
      </c>
      <c r="BK147" s="182">
        <f>ROUND(I147*H147,2)</f>
        <v>0</v>
      </c>
      <c r="BL147" s="15" t="s">
        <v>250</v>
      </c>
      <c r="BM147" s="181" t="s">
        <v>251</v>
      </c>
    </row>
    <row r="148" s="2" customFormat="1" ht="37.8" customHeight="1">
      <c r="A148" s="34"/>
      <c r="B148" s="168"/>
      <c r="C148" s="169" t="s">
        <v>132</v>
      </c>
      <c r="D148" s="169" t="s">
        <v>167</v>
      </c>
      <c r="E148" s="170" t="s">
        <v>252</v>
      </c>
      <c r="F148" s="171" t="s">
        <v>253</v>
      </c>
      <c r="G148" s="172" t="s">
        <v>170</v>
      </c>
      <c r="H148" s="173">
        <v>15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246</v>
      </c>
      <c r="AT148" s="181" t="s">
        <v>167</v>
      </c>
      <c r="AU148" s="181" t="s">
        <v>84</v>
      </c>
      <c r="AY148" s="15" t="s">
        <v>163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82</v>
      </c>
      <c r="BK148" s="182">
        <f>ROUND(I148*H148,2)</f>
        <v>0</v>
      </c>
      <c r="BL148" s="15" t="s">
        <v>246</v>
      </c>
      <c r="BM148" s="181" t="s">
        <v>254</v>
      </c>
    </row>
    <row r="149" s="2" customFormat="1" ht="24.15" customHeight="1">
      <c r="A149" s="34"/>
      <c r="B149" s="168"/>
      <c r="C149" s="183" t="s">
        <v>255</v>
      </c>
      <c r="D149" s="183" t="s">
        <v>173</v>
      </c>
      <c r="E149" s="184" t="s">
        <v>256</v>
      </c>
      <c r="F149" s="185" t="s">
        <v>257</v>
      </c>
      <c r="G149" s="186" t="s">
        <v>170</v>
      </c>
      <c r="H149" s="187">
        <v>17.25</v>
      </c>
      <c r="I149" s="188"/>
      <c r="J149" s="189">
        <f>ROUND(I149*H149,2)</f>
        <v>0</v>
      </c>
      <c r="K149" s="190"/>
      <c r="L149" s="191"/>
      <c r="M149" s="192" t="s">
        <v>1</v>
      </c>
      <c r="N149" s="193" t="s">
        <v>39</v>
      </c>
      <c r="O149" s="73"/>
      <c r="P149" s="179">
        <f>O149*H149</f>
        <v>0</v>
      </c>
      <c r="Q149" s="179">
        <v>0.00316</v>
      </c>
      <c r="R149" s="179">
        <f>Q149*H149</f>
        <v>0.054510000000000003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250</v>
      </c>
      <c r="AT149" s="181" t="s">
        <v>173</v>
      </c>
      <c r="AU149" s="181" t="s">
        <v>84</v>
      </c>
      <c r="AY149" s="15" t="s">
        <v>163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82</v>
      </c>
      <c r="BK149" s="182">
        <f>ROUND(I149*H149,2)</f>
        <v>0</v>
      </c>
      <c r="BL149" s="15" t="s">
        <v>250</v>
      </c>
      <c r="BM149" s="181" t="s">
        <v>258</v>
      </c>
    </row>
    <row r="150" s="12" customFormat="1" ht="22.8" customHeight="1">
      <c r="A150" s="12"/>
      <c r="B150" s="155"/>
      <c r="C150" s="12"/>
      <c r="D150" s="156" t="s">
        <v>73</v>
      </c>
      <c r="E150" s="166" t="s">
        <v>259</v>
      </c>
      <c r="F150" s="166" t="s">
        <v>260</v>
      </c>
      <c r="G150" s="12"/>
      <c r="H150" s="12"/>
      <c r="I150" s="158"/>
      <c r="J150" s="167">
        <f>BK150</f>
        <v>0</v>
      </c>
      <c r="K150" s="12"/>
      <c r="L150" s="155"/>
      <c r="M150" s="160"/>
      <c r="N150" s="161"/>
      <c r="O150" s="161"/>
      <c r="P150" s="162">
        <f>SUM(P151:P152)</f>
        <v>0</v>
      </c>
      <c r="Q150" s="161"/>
      <c r="R150" s="162">
        <f>SUM(R151:R152)</f>
        <v>0.00315</v>
      </c>
      <c r="S150" s="161"/>
      <c r="T150" s="163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6" t="s">
        <v>226</v>
      </c>
      <c r="AT150" s="164" t="s">
        <v>73</v>
      </c>
      <c r="AU150" s="164" t="s">
        <v>82</v>
      </c>
      <c r="AY150" s="156" t="s">
        <v>163</v>
      </c>
      <c r="BK150" s="165">
        <f>SUM(BK151:BK152)</f>
        <v>0</v>
      </c>
    </row>
    <row r="151" s="2" customFormat="1" ht="16.5" customHeight="1">
      <c r="A151" s="34"/>
      <c r="B151" s="168"/>
      <c r="C151" s="169" t="s">
        <v>261</v>
      </c>
      <c r="D151" s="169" t="s">
        <v>167</v>
      </c>
      <c r="E151" s="170" t="s">
        <v>262</v>
      </c>
      <c r="F151" s="171" t="s">
        <v>263</v>
      </c>
      <c r="G151" s="172" t="s">
        <v>229</v>
      </c>
      <c r="H151" s="173">
        <v>9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246</v>
      </c>
      <c r="AT151" s="181" t="s">
        <v>167</v>
      </c>
      <c r="AU151" s="181" t="s">
        <v>84</v>
      </c>
      <c r="AY151" s="15" t="s">
        <v>163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82</v>
      </c>
      <c r="BK151" s="182">
        <f>ROUND(I151*H151,2)</f>
        <v>0</v>
      </c>
      <c r="BL151" s="15" t="s">
        <v>246</v>
      </c>
      <c r="BM151" s="181" t="s">
        <v>264</v>
      </c>
    </row>
    <row r="152" s="2" customFormat="1" ht="16.5" customHeight="1">
      <c r="A152" s="34"/>
      <c r="B152" s="168"/>
      <c r="C152" s="183" t="s">
        <v>265</v>
      </c>
      <c r="D152" s="183" t="s">
        <v>173</v>
      </c>
      <c r="E152" s="184" t="s">
        <v>266</v>
      </c>
      <c r="F152" s="185" t="s">
        <v>267</v>
      </c>
      <c r="G152" s="186" t="s">
        <v>229</v>
      </c>
      <c r="H152" s="187">
        <v>9</v>
      </c>
      <c r="I152" s="188"/>
      <c r="J152" s="189">
        <f>ROUND(I152*H152,2)</f>
        <v>0</v>
      </c>
      <c r="K152" s="190"/>
      <c r="L152" s="191"/>
      <c r="M152" s="194" t="s">
        <v>1</v>
      </c>
      <c r="N152" s="195" t="s">
        <v>39</v>
      </c>
      <c r="O152" s="196"/>
      <c r="P152" s="197">
        <f>O152*H152</f>
        <v>0</v>
      </c>
      <c r="Q152" s="197">
        <v>0.00035</v>
      </c>
      <c r="R152" s="197">
        <f>Q152*H152</f>
        <v>0.00315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250</v>
      </c>
      <c r="AT152" s="181" t="s">
        <v>173</v>
      </c>
      <c r="AU152" s="181" t="s">
        <v>84</v>
      </c>
      <c r="AY152" s="15" t="s">
        <v>163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82</v>
      </c>
      <c r="BK152" s="182">
        <f>ROUND(I152*H152,2)</f>
        <v>0</v>
      </c>
      <c r="BL152" s="15" t="s">
        <v>250</v>
      </c>
      <c r="BM152" s="181" t="s">
        <v>268</v>
      </c>
    </row>
    <row r="153" s="2" customFormat="1" ht="6.96" customHeight="1">
      <c r="A153" s="34"/>
      <c r="B153" s="56"/>
      <c r="C153" s="57"/>
      <c r="D153" s="57"/>
      <c r="E153" s="57"/>
      <c r="F153" s="57"/>
      <c r="G153" s="57"/>
      <c r="H153" s="57"/>
      <c r="I153" s="57"/>
      <c r="J153" s="57"/>
      <c r="K153" s="57"/>
      <c r="L153" s="35"/>
      <c r="M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</sheetData>
  <autoFilter ref="C120:K15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269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ROUND((SUM(BE121:BE145)),  2)</f>
        <v>0</v>
      </c>
      <c r="G33" s="34"/>
      <c r="H33" s="34"/>
      <c r="I33" s="124">
        <v>0.20999999999999999</v>
      </c>
      <c r="J33" s="123">
        <f>ROUND(((SUM(BE121:BE145))*I33),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ROUND((SUM(BF121:BF145)),  2)</f>
        <v>0</v>
      </c>
      <c r="G34" s="34"/>
      <c r="H34" s="34"/>
      <c r="I34" s="124">
        <v>0.14999999999999999</v>
      </c>
      <c r="J34" s="123">
        <f>ROUND(((SUM(BF121:BF145))*I34),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ROUND((SUM(BG121:BG145)),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ROUND((SUM(BH121:BH145)),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ROUND((SUM(BI121:BI145)),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02 - Rozvaděč RE 0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145</v>
      </c>
      <c r="E99" s="138"/>
      <c r="F99" s="138"/>
      <c r="G99" s="138"/>
      <c r="H99" s="138"/>
      <c r="I99" s="138"/>
      <c r="J99" s="139">
        <f>J137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146</v>
      </c>
      <c r="E100" s="142"/>
      <c r="F100" s="142"/>
      <c r="G100" s="142"/>
      <c r="H100" s="142"/>
      <c r="I100" s="142"/>
      <c r="J100" s="143">
        <f>J138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147</v>
      </c>
      <c r="E101" s="142"/>
      <c r="F101" s="142"/>
      <c r="G101" s="142"/>
      <c r="H101" s="142"/>
      <c r="I101" s="142"/>
      <c r="J101" s="143">
        <f>J141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148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 Bělský les - BD, ul. Vaňkova 52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136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02 - Rozvaděč RE 0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18. 4. 2023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30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4"/>
      <c r="E118" s="34"/>
      <c r="F118" s="23" t="str">
        <f>IF(E18="","",E18)</f>
        <v>Vyplň údaj</v>
      </c>
      <c r="G118" s="34"/>
      <c r="H118" s="34"/>
      <c r="I118" s="28" t="s">
        <v>32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149</v>
      </c>
      <c r="D120" s="147" t="s">
        <v>59</v>
      </c>
      <c r="E120" s="147" t="s">
        <v>55</v>
      </c>
      <c r="F120" s="147" t="s">
        <v>56</v>
      </c>
      <c r="G120" s="147" t="s">
        <v>150</v>
      </c>
      <c r="H120" s="147" t="s">
        <v>151</v>
      </c>
      <c r="I120" s="147" t="s">
        <v>152</v>
      </c>
      <c r="J120" s="148" t="s">
        <v>140</v>
      </c>
      <c r="K120" s="149" t="s">
        <v>153</v>
      </c>
      <c r="L120" s="150"/>
      <c r="M120" s="82" t="s">
        <v>1</v>
      </c>
      <c r="N120" s="83" t="s">
        <v>38</v>
      </c>
      <c r="O120" s="83" t="s">
        <v>154</v>
      </c>
      <c r="P120" s="83" t="s">
        <v>155</v>
      </c>
      <c r="Q120" s="83" t="s">
        <v>156</v>
      </c>
      <c r="R120" s="83" t="s">
        <v>157</v>
      </c>
      <c r="S120" s="83" t="s">
        <v>158</v>
      </c>
      <c r="T120" s="84" t="s">
        <v>159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160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P122+P137</f>
        <v>0</v>
      </c>
      <c r="Q121" s="86"/>
      <c r="R121" s="152">
        <f>R122+R137</f>
        <v>0.0083164999999999992</v>
      </c>
      <c r="S121" s="86"/>
      <c r="T121" s="153">
        <f>T122+T137</f>
        <v>0.029999999999999999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73</v>
      </c>
      <c r="AU121" s="15" t="s">
        <v>142</v>
      </c>
      <c r="BK121" s="154">
        <f>BK122+BK137</f>
        <v>0</v>
      </c>
    </row>
    <row r="122" s="12" customFormat="1" ht="25.92" customHeight="1">
      <c r="A122" s="12"/>
      <c r="B122" s="155"/>
      <c r="C122" s="12"/>
      <c r="D122" s="156" t="s">
        <v>73</v>
      </c>
      <c r="E122" s="157" t="s">
        <v>161</v>
      </c>
      <c r="F122" s="157" t="s">
        <v>162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0.0031164999999999999</v>
      </c>
      <c r="S122" s="161"/>
      <c r="T122" s="163">
        <f>T123</f>
        <v>0.029999999999999999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84</v>
      </c>
      <c r="AT122" s="164" t="s">
        <v>73</v>
      </c>
      <c r="AU122" s="164" t="s">
        <v>74</v>
      </c>
      <c r="AY122" s="156" t="s">
        <v>163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73</v>
      </c>
      <c r="E123" s="166" t="s">
        <v>164</v>
      </c>
      <c r="F123" s="166" t="s">
        <v>165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SUM(P124:P136)</f>
        <v>0</v>
      </c>
      <c r="Q123" s="161"/>
      <c r="R123" s="162">
        <f>SUM(R124:R136)</f>
        <v>0.0031164999999999999</v>
      </c>
      <c r="S123" s="161"/>
      <c r="T123" s="163">
        <f>SUM(T124:T136)</f>
        <v>0.029999999999999999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84</v>
      </c>
      <c r="AT123" s="164" t="s">
        <v>73</v>
      </c>
      <c r="AU123" s="164" t="s">
        <v>82</v>
      </c>
      <c r="AY123" s="156" t="s">
        <v>163</v>
      </c>
      <c r="BK123" s="165">
        <f>SUM(BK124:BK136)</f>
        <v>0</v>
      </c>
    </row>
    <row r="124" s="2" customFormat="1" ht="24.15" customHeight="1">
      <c r="A124" s="34"/>
      <c r="B124" s="168"/>
      <c r="C124" s="169" t="s">
        <v>115</v>
      </c>
      <c r="D124" s="169" t="s">
        <v>167</v>
      </c>
      <c r="E124" s="170" t="s">
        <v>179</v>
      </c>
      <c r="F124" s="171" t="s">
        <v>180</v>
      </c>
      <c r="G124" s="172" t="s">
        <v>170</v>
      </c>
      <c r="H124" s="173">
        <v>4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123</v>
      </c>
      <c r="AT124" s="181" t="s">
        <v>167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270</v>
      </c>
    </row>
    <row r="125" s="2" customFormat="1" ht="24.15" customHeight="1">
      <c r="A125" s="34"/>
      <c r="B125" s="168"/>
      <c r="C125" s="183" t="s">
        <v>118</v>
      </c>
      <c r="D125" s="183" t="s">
        <v>173</v>
      </c>
      <c r="E125" s="184" t="s">
        <v>271</v>
      </c>
      <c r="F125" s="185" t="s">
        <v>272</v>
      </c>
      <c r="G125" s="186" t="s">
        <v>170</v>
      </c>
      <c r="H125" s="187">
        <v>4.5999999999999996</v>
      </c>
      <c r="I125" s="188"/>
      <c r="J125" s="189">
        <f>ROUND(I125*H125,2)</f>
        <v>0</v>
      </c>
      <c r="K125" s="190"/>
      <c r="L125" s="191"/>
      <c r="M125" s="192" t="s">
        <v>1</v>
      </c>
      <c r="N125" s="193" t="s">
        <v>39</v>
      </c>
      <c r="O125" s="73"/>
      <c r="P125" s="179">
        <f>O125*H125</f>
        <v>0</v>
      </c>
      <c r="Q125" s="179">
        <v>4.0000000000000003E-05</v>
      </c>
      <c r="R125" s="179">
        <f>Q125*H125</f>
        <v>0.000184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176</v>
      </c>
      <c r="AT125" s="181" t="s">
        <v>173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273</v>
      </c>
    </row>
    <row r="126" s="2" customFormat="1" ht="24.15" customHeight="1">
      <c r="A126" s="34"/>
      <c r="B126" s="168"/>
      <c r="C126" s="169" t="s">
        <v>178</v>
      </c>
      <c r="D126" s="169" t="s">
        <v>167</v>
      </c>
      <c r="E126" s="170" t="s">
        <v>185</v>
      </c>
      <c r="F126" s="171" t="s">
        <v>186</v>
      </c>
      <c r="G126" s="172" t="s">
        <v>170</v>
      </c>
      <c r="H126" s="173">
        <v>18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123</v>
      </c>
      <c r="AT126" s="181" t="s">
        <v>167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274</v>
      </c>
    </row>
    <row r="127" s="2" customFormat="1" ht="24.15" customHeight="1">
      <c r="A127" s="34"/>
      <c r="B127" s="168"/>
      <c r="C127" s="183" t="s">
        <v>106</v>
      </c>
      <c r="D127" s="183" t="s">
        <v>173</v>
      </c>
      <c r="E127" s="184" t="s">
        <v>275</v>
      </c>
      <c r="F127" s="185" t="s">
        <v>276</v>
      </c>
      <c r="G127" s="186" t="s">
        <v>170</v>
      </c>
      <c r="H127" s="187">
        <v>20.699999999999999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0.00011</v>
      </c>
      <c r="R127" s="179">
        <f>Q127*H127</f>
        <v>0.0022769999999999999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176</v>
      </c>
      <c r="AT127" s="181" t="s">
        <v>173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277</v>
      </c>
    </row>
    <row r="128" s="2" customFormat="1" ht="24.15" customHeight="1">
      <c r="A128" s="34"/>
      <c r="B128" s="168"/>
      <c r="C128" s="169" t="s">
        <v>109</v>
      </c>
      <c r="D128" s="169" t="s">
        <v>167</v>
      </c>
      <c r="E128" s="170" t="s">
        <v>185</v>
      </c>
      <c r="F128" s="171" t="s">
        <v>186</v>
      </c>
      <c r="G128" s="172" t="s">
        <v>170</v>
      </c>
      <c r="H128" s="173">
        <v>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123</v>
      </c>
      <c r="AT128" s="181" t="s">
        <v>167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278</v>
      </c>
    </row>
    <row r="129" s="2" customFormat="1" ht="24.15" customHeight="1">
      <c r="A129" s="34"/>
      <c r="B129" s="168"/>
      <c r="C129" s="183" t="s">
        <v>112</v>
      </c>
      <c r="D129" s="183" t="s">
        <v>173</v>
      </c>
      <c r="E129" s="184" t="s">
        <v>188</v>
      </c>
      <c r="F129" s="185" t="s">
        <v>189</v>
      </c>
      <c r="G129" s="186" t="s">
        <v>170</v>
      </c>
      <c r="H129" s="187">
        <v>1.1499999999999999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0.00017000000000000001</v>
      </c>
      <c r="R129" s="179">
        <f>Q129*H129</f>
        <v>0.00019550000000000001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176</v>
      </c>
      <c r="AT129" s="181" t="s">
        <v>173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279</v>
      </c>
    </row>
    <row r="130" s="2" customFormat="1" ht="49.05" customHeight="1">
      <c r="A130" s="34"/>
      <c r="B130" s="168"/>
      <c r="C130" s="169" t="s">
        <v>132</v>
      </c>
      <c r="D130" s="169" t="s">
        <v>167</v>
      </c>
      <c r="E130" s="170" t="s">
        <v>280</v>
      </c>
      <c r="F130" s="171" t="s">
        <v>281</v>
      </c>
      <c r="G130" s="172" t="s">
        <v>282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0.029999999999999999</v>
      </c>
      <c r="T130" s="180">
        <f>S130*H130</f>
        <v>0.029999999999999999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123</v>
      </c>
      <c r="AT130" s="181" t="s">
        <v>167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123</v>
      </c>
      <c r="BM130" s="181" t="s">
        <v>283</v>
      </c>
    </row>
    <row r="131" s="2" customFormat="1" ht="16.5" customHeight="1">
      <c r="A131" s="34"/>
      <c r="B131" s="168"/>
      <c r="C131" s="169" t="s">
        <v>284</v>
      </c>
      <c r="D131" s="169" t="s">
        <v>167</v>
      </c>
      <c r="E131" s="170" t="s">
        <v>285</v>
      </c>
      <c r="F131" s="171" t="s">
        <v>286</v>
      </c>
      <c r="G131" s="172" t="s">
        <v>229</v>
      </c>
      <c r="H131" s="173">
        <v>1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123</v>
      </c>
      <c r="AT131" s="181" t="s">
        <v>167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123</v>
      </c>
      <c r="BM131" s="181" t="s">
        <v>287</v>
      </c>
    </row>
    <row r="132" s="2" customFormat="1" ht="16.5" customHeight="1">
      <c r="A132" s="34"/>
      <c r="B132" s="168"/>
      <c r="C132" s="183" t="s">
        <v>288</v>
      </c>
      <c r="D132" s="183" t="s">
        <v>173</v>
      </c>
      <c r="E132" s="184" t="s">
        <v>289</v>
      </c>
      <c r="F132" s="185" t="s">
        <v>290</v>
      </c>
      <c r="G132" s="186" t="s">
        <v>229</v>
      </c>
      <c r="H132" s="187">
        <v>1</v>
      </c>
      <c r="I132" s="188"/>
      <c r="J132" s="189">
        <f>ROUND(I132*H132,2)</f>
        <v>0</v>
      </c>
      <c r="K132" s="190"/>
      <c r="L132" s="191"/>
      <c r="M132" s="192" t="s">
        <v>1</v>
      </c>
      <c r="N132" s="193" t="s">
        <v>39</v>
      </c>
      <c r="O132" s="73"/>
      <c r="P132" s="179">
        <f>O132*H132</f>
        <v>0</v>
      </c>
      <c r="Q132" s="179">
        <v>0.00011</v>
      </c>
      <c r="R132" s="179">
        <f>Q132*H132</f>
        <v>0.00011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176</v>
      </c>
      <c r="AT132" s="181" t="s">
        <v>173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123</v>
      </c>
      <c r="BM132" s="181" t="s">
        <v>291</v>
      </c>
    </row>
    <row r="133" s="2" customFormat="1" ht="16.5" customHeight="1">
      <c r="A133" s="34"/>
      <c r="B133" s="168"/>
      <c r="C133" s="169" t="s">
        <v>226</v>
      </c>
      <c r="D133" s="169" t="s">
        <v>167</v>
      </c>
      <c r="E133" s="170" t="s">
        <v>292</v>
      </c>
      <c r="F133" s="171" t="s">
        <v>293</v>
      </c>
      <c r="G133" s="172" t="s">
        <v>229</v>
      </c>
      <c r="H133" s="173">
        <v>2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123</v>
      </c>
      <c r="AT133" s="181" t="s">
        <v>167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123</v>
      </c>
      <c r="BM133" s="181" t="s">
        <v>294</v>
      </c>
    </row>
    <row r="134" s="2" customFormat="1" ht="16.5" customHeight="1">
      <c r="A134" s="34"/>
      <c r="B134" s="168"/>
      <c r="C134" s="183" t="s">
        <v>231</v>
      </c>
      <c r="D134" s="183" t="s">
        <v>173</v>
      </c>
      <c r="E134" s="184" t="s">
        <v>295</v>
      </c>
      <c r="F134" s="185" t="s">
        <v>296</v>
      </c>
      <c r="G134" s="186" t="s">
        <v>229</v>
      </c>
      <c r="H134" s="187">
        <v>2</v>
      </c>
      <c r="I134" s="188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73"/>
      <c r="P134" s="179">
        <f>O134*H134</f>
        <v>0</v>
      </c>
      <c r="Q134" s="179">
        <v>3.0000000000000001E-05</v>
      </c>
      <c r="R134" s="179">
        <f>Q134*H134</f>
        <v>6.0000000000000002E-05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176</v>
      </c>
      <c r="AT134" s="181" t="s">
        <v>173</v>
      </c>
      <c r="AU134" s="181" t="s">
        <v>84</v>
      </c>
      <c r="AY134" s="15" t="s">
        <v>163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82</v>
      </c>
      <c r="BK134" s="182">
        <f>ROUND(I134*H134,2)</f>
        <v>0</v>
      </c>
      <c r="BL134" s="15" t="s">
        <v>123</v>
      </c>
      <c r="BM134" s="181" t="s">
        <v>297</v>
      </c>
    </row>
    <row r="135" s="2" customFormat="1" ht="16.5" customHeight="1">
      <c r="A135" s="34"/>
      <c r="B135" s="168"/>
      <c r="C135" s="169" t="s">
        <v>261</v>
      </c>
      <c r="D135" s="169" t="s">
        <v>167</v>
      </c>
      <c r="E135" s="170" t="s">
        <v>298</v>
      </c>
      <c r="F135" s="171" t="s">
        <v>299</v>
      </c>
      <c r="G135" s="172" t="s">
        <v>229</v>
      </c>
      <c r="H135" s="173">
        <v>0.5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123</v>
      </c>
      <c r="AT135" s="181" t="s">
        <v>167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123</v>
      </c>
      <c r="BM135" s="181" t="s">
        <v>300</v>
      </c>
    </row>
    <row r="136" s="2" customFormat="1" ht="24.15" customHeight="1">
      <c r="A136" s="34"/>
      <c r="B136" s="168"/>
      <c r="C136" s="183" t="s">
        <v>265</v>
      </c>
      <c r="D136" s="183" t="s">
        <v>173</v>
      </c>
      <c r="E136" s="184" t="s">
        <v>301</v>
      </c>
      <c r="F136" s="185" t="s">
        <v>302</v>
      </c>
      <c r="G136" s="186" t="s">
        <v>170</v>
      </c>
      <c r="H136" s="187">
        <v>0.5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73"/>
      <c r="P136" s="179">
        <f>O136*H136</f>
        <v>0</v>
      </c>
      <c r="Q136" s="179">
        <v>0.00058</v>
      </c>
      <c r="R136" s="179">
        <f>Q136*H136</f>
        <v>0.00029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176</v>
      </c>
      <c r="AT136" s="181" t="s">
        <v>173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123</v>
      </c>
      <c r="BM136" s="181" t="s">
        <v>303</v>
      </c>
    </row>
    <row r="137" s="12" customFormat="1" ht="25.92" customHeight="1">
      <c r="A137" s="12"/>
      <c r="B137" s="155"/>
      <c r="C137" s="12"/>
      <c r="D137" s="156" t="s">
        <v>73</v>
      </c>
      <c r="E137" s="157" t="s">
        <v>173</v>
      </c>
      <c r="F137" s="157" t="s">
        <v>241</v>
      </c>
      <c r="G137" s="12"/>
      <c r="H137" s="12"/>
      <c r="I137" s="158"/>
      <c r="J137" s="159">
        <f>BK137</f>
        <v>0</v>
      </c>
      <c r="K137" s="12"/>
      <c r="L137" s="155"/>
      <c r="M137" s="160"/>
      <c r="N137" s="161"/>
      <c r="O137" s="161"/>
      <c r="P137" s="162">
        <f>P138+P141</f>
        <v>0</v>
      </c>
      <c r="Q137" s="161"/>
      <c r="R137" s="162">
        <f>R138+R141</f>
        <v>0.0051999999999999998</v>
      </c>
      <c r="S137" s="161"/>
      <c r="T137" s="163">
        <f>T138+T141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6" t="s">
        <v>226</v>
      </c>
      <c r="AT137" s="164" t="s">
        <v>73</v>
      </c>
      <c r="AU137" s="164" t="s">
        <v>74</v>
      </c>
      <c r="AY137" s="156" t="s">
        <v>163</v>
      </c>
      <c r="BK137" s="165">
        <f>BK138+BK141</f>
        <v>0</v>
      </c>
    </row>
    <row r="138" s="12" customFormat="1" ht="22.8" customHeight="1">
      <c r="A138" s="12"/>
      <c r="B138" s="155"/>
      <c r="C138" s="12"/>
      <c r="D138" s="156" t="s">
        <v>73</v>
      </c>
      <c r="E138" s="166" t="s">
        <v>242</v>
      </c>
      <c r="F138" s="166" t="s">
        <v>243</v>
      </c>
      <c r="G138" s="12"/>
      <c r="H138" s="12"/>
      <c r="I138" s="158"/>
      <c r="J138" s="167">
        <f>BK138</f>
        <v>0</v>
      </c>
      <c r="K138" s="12"/>
      <c r="L138" s="155"/>
      <c r="M138" s="160"/>
      <c r="N138" s="161"/>
      <c r="O138" s="161"/>
      <c r="P138" s="162">
        <f>SUM(P139:P140)</f>
        <v>0</v>
      </c>
      <c r="Q138" s="161"/>
      <c r="R138" s="162">
        <f>SUM(R139:R140)</f>
        <v>0.00040000000000000002</v>
      </c>
      <c r="S138" s="161"/>
      <c r="T138" s="163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6" t="s">
        <v>226</v>
      </c>
      <c r="AT138" s="164" t="s">
        <v>73</v>
      </c>
      <c r="AU138" s="164" t="s">
        <v>82</v>
      </c>
      <c r="AY138" s="156" t="s">
        <v>163</v>
      </c>
      <c r="BK138" s="165">
        <f>SUM(BK139:BK140)</f>
        <v>0</v>
      </c>
    </row>
    <row r="139" s="2" customFormat="1" ht="24.15" customHeight="1">
      <c r="A139" s="34"/>
      <c r="B139" s="168"/>
      <c r="C139" s="169" t="s">
        <v>82</v>
      </c>
      <c r="D139" s="169" t="s">
        <v>167</v>
      </c>
      <c r="E139" s="170" t="s">
        <v>304</v>
      </c>
      <c r="F139" s="171" t="s">
        <v>305</v>
      </c>
      <c r="G139" s="172" t="s">
        <v>229</v>
      </c>
      <c r="H139" s="173">
        <v>1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246</v>
      </c>
      <c r="AT139" s="181" t="s">
        <v>167</v>
      </c>
      <c r="AU139" s="181" t="s">
        <v>84</v>
      </c>
      <c r="AY139" s="15" t="s">
        <v>163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82</v>
      </c>
      <c r="BK139" s="182">
        <f>ROUND(I139*H139,2)</f>
        <v>0</v>
      </c>
      <c r="BL139" s="15" t="s">
        <v>246</v>
      </c>
      <c r="BM139" s="181" t="s">
        <v>306</v>
      </c>
    </row>
    <row r="140" s="2" customFormat="1" ht="16.5" customHeight="1">
      <c r="A140" s="34"/>
      <c r="B140" s="168"/>
      <c r="C140" s="183" t="s">
        <v>84</v>
      </c>
      <c r="D140" s="183" t="s">
        <v>173</v>
      </c>
      <c r="E140" s="184" t="s">
        <v>307</v>
      </c>
      <c r="F140" s="185" t="s">
        <v>308</v>
      </c>
      <c r="G140" s="186" t="s">
        <v>229</v>
      </c>
      <c r="H140" s="187">
        <v>1</v>
      </c>
      <c r="I140" s="188"/>
      <c r="J140" s="189">
        <f>ROUND(I140*H140,2)</f>
        <v>0</v>
      </c>
      <c r="K140" s="190"/>
      <c r="L140" s="191"/>
      <c r="M140" s="192" t="s">
        <v>1</v>
      </c>
      <c r="N140" s="193" t="s">
        <v>39</v>
      </c>
      <c r="O140" s="73"/>
      <c r="P140" s="179">
        <f>O140*H140</f>
        <v>0</v>
      </c>
      <c r="Q140" s="179">
        <v>0.00040000000000000002</v>
      </c>
      <c r="R140" s="179">
        <f>Q140*H140</f>
        <v>0.00040000000000000002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250</v>
      </c>
      <c r="AT140" s="181" t="s">
        <v>173</v>
      </c>
      <c r="AU140" s="181" t="s">
        <v>84</v>
      </c>
      <c r="AY140" s="15" t="s">
        <v>163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82</v>
      </c>
      <c r="BK140" s="182">
        <f>ROUND(I140*H140,2)</f>
        <v>0</v>
      </c>
      <c r="BL140" s="15" t="s">
        <v>250</v>
      </c>
      <c r="BM140" s="181" t="s">
        <v>309</v>
      </c>
    </row>
    <row r="141" s="12" customFormat="1" ht="22.8" customHeight="1">
      <c r="A141" s="12"/>
      <c r="B141" s="155"/>
      <c r="C141" s="12"/>
      <c r="D141" s="156" t="s">
        <v>73</v>
      </c>
      <c r="E141" s="166" t="s">
        <v>259</v>
      </c>
      <c r="F141" s="166" t="s">
        <v>260</v>
      </c>
      <c r="G141" s="12"/>
      <c r="H141" s="12"/>
      <c r="I141" s="158"/>
      <c r="J141" s="167">
        <f>BK141</f>
        <v>0</v>
      </c>
      <c r="K141" s="12"/>
      <c r="L141" s="155"/>
      <c r="M141" s="160"/>
      <c r="N141" s="161"/>
      <c r="O141" s="161"/>
      <c r="P141" s="162">
        <f>SUM(P142:P145)</f>
        <v>0</v>
      </c>
      <c r="Q141" s="161"/>
      <c r="R141" s="162">
        <f>SUM(R142:R145)</f>
        <v>0.0047999999999999996</v>
      </c>
      <c r="S141" s="161"/>
      <c r="T141" s="163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226</v>
      </c>
      <c r="AT141" s="164" t="s">
        <v>73</v>
      </c>
      <c r="AU141" s="164" t="s">
        <v>82</v>
      </c>
      <c r="AY141" s="156" t="s">
        <v>163</v>
      </c>
      <c r="BK141" s="165">
        <f>SUM(BK142:BK145)</f>
        <v>0</v>
      </c>
    </row>
    <row r="142" s="2" customFormat="1" ht="16.5" customHeight="1">
      <c r="A142" s="34"/>
      <c r="B142" s="168"/>
      <c r="C142" s="169" t="s">
        <v>8</v>
      </c>
      <c r="D142" s="169" t="s">
        <v>167</v>
      </c>
      <c r="E142" s="170" t="s">
        <v>310</v>
      </c>
      <c r="F142" s="171" t="s">
        <v>311</v>
      </c>
      <c r="G142" s="172" t="s">
        <v>229</v>
      </c>
      <c r="H142" s="173">
        <v>10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246</v>
      </c>
      <c r="AT142" s="181" t="s">
        <v>167</v>
      </c>
      <c r="AU142" s="181" t="s">
        <v>84</v>
      </c>
      <c r="AY142" s="15" t="s">
        <v>163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82</v>
      </c>
      <c r="BK142" s="182">
        <f>ROUND(I142*H142,2)</f>
        <v>0</v>
      </c>
      <c r="BL142" s="15" t="s">
        <v>246</v>
      </c>
      <c r="BM142" s="181" t="s">
        <v>312</v>
      </c>
    </row>
    <row r="143" s="2" customFormat="1" ht="24.15" customHeight="1">
      <c r="A143" s="34"/>
      <c r="B143" s="168"/>
      <c r="C143" s="183" t="s">
        <v>123</v>
      </c>
      <c r="D143" s="183" t="s">
        <v>173</v>
      </c>
      <c r="E143" s="184" t="s">
        <v>313</v>
      </c>
      <c r="F143" s="185" t="s">
        <v>314</v>
      </c>
      <c r="G143" s="186" t="s">
        <v>229</v>
      </c>
      <c r="H143" s="187">
        <v>10</v>
      </c>
      <c r="I143" s="188"/>
      <c r="J143" s="189">
        <f>ROUND(I143*H143,2)</f>
        <v>0</v>
      </c>
      <c r="K143" s="190"/>
      <c r="L143" s="191"/>
      <c r="M143" s="192" t="s">
        <v>1</v>
      </c>
      <c r="N143" s="193" t="s">
        <v>39</v>
      </c>
      <c r="O143" s="73"/>
      <c r="P143" s="179">
        <f>O143*H143</f>
        <v>0</v>
      </c>
      <c r="Q143" s="179">
        <v>3.0000000000000001E-05</v>
      </c>
      <c r="R143" s="179">
        <f>Q143*H143</f>
        <v>0.00030000000000000003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250</v>
      </c>
      <c r="AT143" s="181" t="s">
        <v>173</v>
      </c>
      <c r="AU143" s="181" t="s">
        <v>84</v>
      </c>
      <c r="AY143" s="15" t="s">
        <v>163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82</v>
      </c>
      <c r="BK143" s="182">
        <f>ROUND(I143*H143,2)</f>
        <v>0</v>
      </c>
      <c r="BL143" s="15" t="s">
        <v>250</v>
      </c>
      <c r="BM143" s="181" t="s">
        <v>315</v>
      </c>
    </row>
    <row r="144" s="2" customFormat="1" ht="16.5" customHeight="1">
      <c r="A144" s="34"/>
      <c r="B144" s="168"/>
      <c r="C144" s="169" t="s">
        <v>126</v>
      </c>
      <c r="D144" s="169" t="s">
        <v>167</v>
      </c>
      <c r="E144" s="170" t="s">
        <v>316</v>
      </c>
      <c r="F144" s="171" t="s">
        <v>317</v>
      </c>
      <c r="G144" s="172" t="s">
        <v>229</v>
      </c>
      <c r="H144" s="173">
        <v>10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246</v>
      </c>
      <c r="AT144" s="181" t="s">
        <v>167</v>
      </c>
      <c r="AU144" s="181" t="s">
        <v>84</v>
      </c>
      <c r="AY144" s="15" t="s">
        <v>163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82</v>
      </c>
      <c r="BK144" s="182">
        <f>ROUND(I144*H144,2)</f>
        <v>0</v>
      </c>
      <c r="BL144" s="15" t="s">
        <v>246</v>
      </c>
      <c r="BM144" s="181" t="s">
        <v>318</v>
      </c>
    </row>
    <row r="145" s="2" customFormat="1" ht="24.15" customHeight="1">
      <c r="A145" s="34"/>
      <c r="B145" s="168"/>
      <c r="C145" s="183" t="s">
        <v>129</v>
      </c>
      <c r="D145" s="183" t="s">
        <v>173</v>
      </c>
      <c r="E145" s="184" t="s">
        <v>319</v>
      </c>
      <c r="F145" s="185" t="s">
        <v>320</v>
      </c>
      <c r="G145" s="186" t="s">
        <v>229</v>
      </c>
      <c r="H145" s="187">
        <v>10</v>
      </c>
      <c r="I145" s="188"/>
      <c r="J145" s="189">
        <f>ROUND(I145*H145,2)</f>
        <v>0</v>
      </c>
      <c r="K145" s="190"/>
      <c r="L145" s="191"/>
      <c r="M145" s="194" t="s">
        <v>1</v>
      </c>
      <c r="N145" s="195" t="s">
        <v>39</v>
      </c>
      <c r="O145" s="196"/>
      <c r="P145" s="197">
        <f>O145*H145</f>
        <v>0</v>
      </c>
      <c r="Q145" s="197">
        <v>0.00044999999999999999</v>
      </c>
      <c r="R145" s="197">
        <f>Q145*H145</f>
        <v>0.0044999999999999997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250</v>
      </c>
      <c r="AT145" s="181" t="s">
        <v>173</v>
      </c>
      <c r="AU145" s="181" t="s">
        <v>84</v>
      </c>
      <c r="AY145" s="15" t="s">
        <v>163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82</v>
      </c>
      <c r="BK145" s="182">
        <f>ROUND(I145*H145,2)</f>
        <v>0</v>
      </c>
      <c r="BL145" s="15" t="s">
        <v>250</v>
      </c>
      <c r="BM145" s="181" t="s">
        <v>321</v>
      </c>
    </row>
    <row r="146" s="2" customFormat="1" ht="6.96" customHeight="1">
      <c r="A146" s="34"/>
      <c r="B146" s="56"/>
      <c r="C146" s="57"/>
      <c r="D146" s="57"/>
      <c r="E146" s="57"/>
      <c r="F146" s="57"/>
      <c r="G146" s="57"/>
      <c r="H146" s="57"/>
      <c r="I146" s="57"/>
      <c r="J146" s="57"/>
      <c r="K146" s="57"/>
      <c r="L146" s="35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autoFilter ref="C120:K14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322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ROUND((SUM(BE121:BE147)),  2)</f>
        <v>0</v>
      </c>
      <c r="G33" s="34"/>
      <c r="H33" s="34"/>
      <c r="I33" s="124">
        <v>0.20999999999999999</v>
      </c>
      <c r="J33" s="123">
        <f>ROUND(((SUM(BE121:BE147))*I33),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ROUND((SUM(BF121:BF147)),  2)</f>
        <v>0</v>
      </c>
      <c r="G34" s="34"/>
      <c r="H34" s="34"/>
      <c r="I34" s="124">
        <v>0.14999999999999999</v>
      </c>
      <c r="J34" s="123">
        <f>ROUND(((SUM(BF121:BF147))*I34),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ROUND((SUM(BG121:BG147)),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ROUND((SUM(BH121:BH147)),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ROUND((SUM(BI121:BI147)),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03 - Rozvaděč RE 1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145</v>
      </c>
      <c r="E99" s="138"/>
      <c r="F99" s="138"/>
      <c r="G99" s="138"/>
      <c r="H99" s="138"/>
      <c r="I99" s="138"/>
      <c r="J99" s="139">
        <f>J139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146</v>
      </c>
      <c r="E100" s="142"/>
      <c r="F100" s="142"/>
      <c r="G100" s="142"/>
      <c r="H100" s="142"/>
      <c r="I100" s="142"/>
      <c r="J100" s="143">
        <f>J140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147</v>
      </c>
      <c r="E101" s="142"/>
      <c r="F101" s="142"/>
      <c r="G101" s="142"/>
      <c r="H101" s="142"/>
      <c r="I101" s="142"/>
      <c r="J101" s="143">
        <f>J143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148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 Bělský les - BD, ul. Vaňkova 52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136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03 - Rozvaděč RE 1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18. 4. 2023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30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4"/>
      <c r="E118" s="34"/>
      <c r="F118" s="23" t="str">
        <f>IF(E18="","",E18)</f>
        <v>Vyplň údaj</v>
      </c>
      <c r="G118" s="34"/>
      <c r="H118" s="34"/>
      <c r="I118" s="28" t="s">
        <v>32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149</v>
      </c>
      <c r="D120" s="147" t="s">
        <v>59</v>
      </c>
      <c r="E120" s="147" t="s">
        <v>55</v>
      </c>
      <c r="F120" s="147" t="s">
        <v>56</v>
      </c>
      <c r="G120" s="147" t="s">
        <v>150</v>
      </c>
      <c r="H120" s="147" t="s">
        <v>151</v>
      </c>
      <c r="I120" s="147" t="s">
        <v>152</v>
      </c>
      <c r="J120" s="148" t="s">
        <v>140</v>
      </c>
      <c r="K120" s="149" t="s">
        <v>153</v>
      </c>
      <c r="L120" s="150"/>
      <c r="M120" s="82" t="s">
        <v>1</v>
      </c>
      <c r="N120" s="83" t="s">
        <v>38</v>
      </c>
      <c r="O120" s="83" t="s">
        <v>154</v>
      </c>
      <c r="P120" s="83" t="s">
        <v>155</v>
      </c>
      <c r="Q120" s="83" t="s">
        <v>156</v>
      </c>
      <c r="R120" s="83" t="s">
        <v>157</v>
      </c>
      <c r="S120" s="83" t="s">
        <v>158</v>
      </c>
      <c r="T120" s="84" t="s">
        <v>159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160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P122+P139</f>
        <v>0</v>
      </c>
      <c r="Q121" s="86"/>
      <c r="R121" s="152">
        <f>R122+R139</f>
        <v>0.011866499999999999</v>
      </c>
      <c r="S121" s="86"/>
      <c r="T121" s="153">
        <f>T122+T139</f>
        <v>0.029999999999999999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73</v>
      </c>
      <c r="AU121" s="15" t="s">
        <v>142</v>
      </c>
      <c r="BK121" s="154">
        <f>BK122+BK139</f>
        <v>0</v>
      </c>
    </row>
    <row r="122" s="12" customFormat="1" ht="25.92" customHeight="1">
      <c r="A122" s="12"/>
      <c r="B122" s="155"/>
      <c r="C122" s="12"/>
      <c r="D122" s="156" t="s">
        <v>73</v>
      </c>
      <c r="E122" s="157" t="s">
        <v>161</v>
      </c>
      <c r="F122" s="157" t="s">
        <v>162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0.0054665</v>
      </c>
      <c r="S122" s="161"/>
      <c r="T122" s="163">
        <f>T123</f>
        <v>0.029999999999999999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84</v>
      </c>
      <c r="AT122" s="164" t="s">
        <v>73</v>
      </c>
      <c r="AU122" s="164" t="s">
        <v>74</v>
      </c>
      <c r="AY122" s="156" t="s">
        <v>163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73</v>
      </c>
      <c r="E123" s="166" t="s">
        <v>164</v>
      </c>
      <c r="F123" s="166" t="s">
        <v>165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SUM(P124:P138)</f>
        <v>0</v>
      </c>
      <c r="Q123" s="161"/>
      <c r="R123" s="162">
        <f>SUM(R124:R138)</f>
        <v>0.0054665</v>
      </c>
      <c r="S123" s="161"/>
      <c r="T123" s="163">
        <f>SUM(T124:T138)</f>
        <v>0.029999999999999999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84</v>
      </c>
      <c r="AT123" s="164" t="s">
        <v>73</v>
      </c>
      <c r="AU123" s="164" t="s">
        <v>82</v>
      </c>
      <c r="AY123" s="156" t="s">
        <v>163</v>
      </c>
      <c r="BK123" s="165">
        <f>SUM(BK124:BK138)</f>
        <v>0</v>
      </c>
    </row>
    <row r="124" s="2" customFormat="1" ht="24.15" customHeight="1">
      <c r="A124" s="34"/>
      <c r="B124" s="168"/>
      <c r="C124" s="169" t="s">
        <v>82</v>
      </c>
      <c r="D124" s="169" t="s">
        <v>167</v>
      </c>
      <c r="E124" s="170" t="s">
        <v>179</v>
      </c>
      <c r="F124" s="171" t="s">
        <v>180</v>
      </c>
      <c r="G124" s="172" t="s">
        <v>170</v>
      </c>
      <c r="H124" s="173">
        <v>6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123</v>
      </c>
      <c r="AT124" s="181" t="s">
        <v>167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323</v>
      </c>
    </row>
    <row r="125" s="2" customFormat="1" ht="24.15" customHeight="1">
      <c r="A125" s="34"/>
      <c r="B125" s="168"/>
      <c r="C125" s="183" t="s">
        <v>84</v>
      </c>
      <c r="D125" s="183" t="s">
        <v>173</v>
      </c>
      <c r="E125" s="184" t="s">
        <v>271</v>
      </c>
      <c r="F125" s="185" t="s">
        <v>272</v>
      </c>
      <c r="G125" s="186" t="s">
        <v>170</v>
      </c>
      <c r="H125" s="187">
        <v>6.9000000000000004</v>
      </c>
      <c r="I125" s="188"/>
      <c r="J125" s="189">
        <f>ROUND(I125*H125,2)</f>
        <v>0</v>
      </c>
      <c r="K125" s="190"/>
      <c r="L125" s="191"/>
      <c r="M125" s="192" t="s">
        <v>1</v>
      </c>
      <c r="N125" s="193" t="s">
        <v>39</v>
      </c>
      <c r="O125" s="73"/>
      <c r="P125" s="179">
        <f>O125*H125</f>
        <v>0</v>
      </c>
      <c r="Q125" s="179">
        <v>4.0000000000000003E-05</v>
      </c>
      <c r="R125" s="179">
        <f>Q125*H125</f>
        <v>0.00027600000000000004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176</v>
      </c>
      <c r="AT125" s="181" t="s">
        <v>173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324</v>
      </c>
    </row>
    <row r="126" s="2" customFormat="1" ht="24.15" customHeight="1">
      <c r="A126" s="34"/>
      <c r="B126" s="168"/>
      <c r="C126" s="169" t="s">
        <v>222</v>
      </c>
      <c r="D126" s="169" t="s">
        <v>167</v>
      </c>
      <c r="E126" s="170" t="s">
        <v>179</v>
      </c>
      <c r="F126" s="171" t="s">
        <v>180</v>
      </c>
      <c r="G126" s="172" t="s">
        <v>170</v>
      </c>
      <c r="H126" s="173">
        <v>44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123</v>
      </c>
      <c r="AT126" s="181" t="s">
        <v>167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325</v>
      </c>
    </row>
    <row r="127" s="2" customFormat="1" ht="24.15" customHeight="1">
      <c r="A127" s="34"/>
      <c r="B127" s="168"/>
      <c r="C127" s="183" t="s">
        <v>211</v>
      </c>
      <c r="D127" s="183" t="s">
        <v>173</v>
      </c>
      <c r="E127" s="184" t="s">
        <v>182</v>
      </c>
      <c r="F127" s="185" t="s">
        <v>183</v>
      </c>
      <c r="G127" s="186" t="s">
        <v>170</v>
      </c>
      <c r="H127" s="187">
        <v>50.600000000000001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6.9999999999999994E-05</v>
      </c>
      <c r="R127" s="179">
        <f>Q127*H127</f>
        <v>0.0035419999999999996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176</v>
      </c>
      <c r="AT127" s="181" t="s">
        <v>173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326</v>
      </c>
    </row>
    <row r="128" s="2" customFormat="1" ht="24.15" customHeight="1">
      <c r="A128" s="34"/>
      <c r="B128" s="168"/>
      <c r="C128" s="169" t="s">
        <v>226</v>
      </c>
      <c r="D128" s="169" t="s">
        <v>167</v>
      </c>
      <c r="E128" s="170" t="s">
        <v>185</v>
      </c>
      <c r="F128" s="171" t="s">
        <v>186</v>
      </c>
      <c r="G128" s="172" t="s">
        <v>170</v>
      </c>
      <c r="H128" s="173">
        <v>6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123</v>
      </c>
      <c r="AT128" s="181" t="s">
        <v>167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327</v>
      </c>
    </row>
    <row r="129" s="2" customFormat="1" ht="24.15" customHeight="1">
      <c r="A129" s="34"/>
      <c r="B129" s="168"/>
      <c r="C129" s="183" t="s">
        <v>231</v>
      </c>
      <c r="D129" s="183" t="s">
        <v>173</v>
      </c>
      <c r="E129" s="184" t="s">
        <v>275</v>
      </c>
      <c r="F129" s="185" t="s">
        <v>276</v>
      </c>
      <c r="G129" s="186" t="s">
        <v>170</v>
      </c>
      <c r="H129" s="187">
        <v>6.9000000000000004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0.00011</v>
      </c>
      <c r="R129" s="179">
        <f>Q129*H129</f>
        <v>0.00075900000000000002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176</v>
      </c>
      <c r="AT129" s="181" t="s">
        <v>173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328</v>
      </c>
    </row>
    <row r="130" s="2" customFormat="1" ht="24.15" customHeight="1">
      <c r="A130" s="34"/>
      <c r="B130" s="168"/>
      <c r="C130" s="169" t="s">
        <v>284</v>
      </c>
      <c r="D130" s="169" t="s">
        <v>167</v>
      </c>
      <c r="E130" s="170" t="s">
        <v>185</v>
      </c>
      <c r="F130" s="171" t="s">
        <v>186</v>
      </c>
      <c r="G130" s="172" t="s">
        <v>170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123</v>
      </c>
      <c r="AT130" s="181" t="s">
        <v>167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123</v>
      </c>
      <c r="BM130" s="181" t="s">
        <v>329</v>
      </c>
    </row>
    <row r="131" s="2" customFormat="1" ht="24.15" customHeight="1">
      <c r="A131" s="34"/>
      <c r="B131" s="168"/>
      <c r="C131" s="183" t="s">
        <v>288</v>
      </c>
      <c r="D131" s="183" t="s">
        <v>173</v>
      </c>
      <c r="E131" s="184" t="s">
        <v>188</v>
      </c>
      <c r="F131" s="185" t="s">
        <v>189</v>
      </c>
      <c r="G131" s="186" t="s">
        <v>170</v>
      </c>
      <c r="H131" s="187">
        <v>1.1499999999999999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0.00017000000000000001</v>
      </c>
      <c r="R131" s="179">
        <f>Q131*H131</f>
        <v>0.00019550000000000001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176</v>
      </c>
      <c r="AT131" s="181" t="s">
        <v>173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123</v>
      </c>
      <c r="BM131" s="181" t="s">
        <v>330</v>
      </c>
    </row>
    <row r="132" s="2" customFormat="1" ht="49.05" customHeight="1">
      <c r="A132" s="34"/>
      <c r="B132" s="168"/>
      <c r="C132" s="169" t="s">
        <v>261</v>
      </c>
      <c r="D132" s="169" t="s">
        <v>167</v>
      </c>
      <c r="E132" s="170" t="s">
        <v>280</v>
      </c>
      <c r="F132" s="171" t="s">
        <v>281</v>
      </c>
      <c r="G132" s="172" t="s">
        <v>282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0.029999999999999999</v>
      </c>
      <c r="T132" s="180">
        <f>S132*H132</f>
        <v>0.029999999999999999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123</v>
      </c>
      <c r="AT132" s="181" t="s">
        <v>167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123</v>
      </c>
      <c r="BM132" s="181" t="s">
        <v>331</v>
      </c>
    </row>
    <row r="133" s="2" customFormat="1" ht="16.5" customHeight="1">
      <c r="A133" s="34"/>
      <c r="B133" s="168"/>
      <c r="C133" s="169" t="s">
        <v>265</v>
      </c>
      <c r="D133" s="169" t="s">
        <v>167</v>
      </c>
      <c r="E133" s="170" t="s">
        <v>285</v>
      </c>
      <c r="F133" s="171" t="s">
        <v>286</v>
      </c>
      <c r="G133" s="172" t="s">
        <v>229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123</v>
      </c>
      <c r="AT133" s="181" t="s">
        <v>167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123</v>
      </c>
      <c r="BM133" s="181" t="s">
        <v>332</v>
      </c>
    </row>
    <row r="134" s="2" customFormat="1" ht="16.5" customHeight="1">
      <c r="A134" s="34"/>
      <c r="B134" s="168"/>
      <c r="C134" s="183" t="s">
        <v>178</v>
      </c>
      <c r="D134" s="183" t="s">
        <v>173</v>
      </c>
      <c r="E134" s="184" t="s">
        <v>289</v>
      </c>
      <c r="F134" s="185" t="s">
        <v>290</v>
      </c>
      <c r="G134" s="186" t="s">
        <v>229</v>
      </c>
      <c r="H134" s="187">
        <v>1</v>
      </c>
      <c r="I134" s="188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73"/>
      <c r="P134" s="179">
        <f>O134*H134</f>
        <v>0</v>
      </c>
      <c r="Q134" s="179">
        <v>0.00011</v>
      </c>
      <c r="R134" s="179">
        <f>Q134*H134</f>
        <v>0.00011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176</v>
      </c>
      <c r="AT134" s="181" t="s">
        <v>173</v>
      </c>
      <c r="AU134" s="181" t="s">
        <v>84</v>
      </c>
      <c r="AY134" s="15" t="s">
        <v>163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82</v>
      </c>
      <c r="BK134" s="182">
        <f>ROUND(I134*H134,2)</f>
        <v>0</v>
      </c>
      <c r="BL134" s="15" t="s">
        <v>123</v>
      </c>
      <c r="BM134" s="181" t="s">
        <v>333</v>
      </c>
    </row>
    <row r="135" s="2" customFormat="1" ht="16.5" customHeight="1">
      <c r="A135" s="34"/>
      <c r="B135" s="168"/>
      <c r="C135" s="169" t="s">
        <v>106</v>
      </c>
      <c r="D135" s="169" t="s">
        <v>167</v>
      </c>
      <c r="E135" s="170" t="s">
        <v>292</v>
      </c>
      <c r="F135" s="171" t="s">
        <v>293</v>
      </c>
      <c r="G135" s="172" t="s">
        <v>229</v>
      </c>
      <c r="H135" s="173">
        <v>4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123</v>
      </c>
      <c r="AT135" s="181" t="s">
        <v>167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123</v>
      </c>
      <c r="BM135" s="181" t="s">
        <v>334</v>
      </c>
    </row>
    <row r="136" s="2" customFormat="1" ht="16.5" customHeight="1">
      <c r="A136" s="34"/>
      <c r="B136" s="168"/>
      <c r="C136" s="183" t="s">
        <v>109</v>
      </c>
      <c r="D136" s="183" t="s">
        <v>173</v>
      </c>
      <c r="E136" s="184" t="s">
        <v>295</v>
      </c>
      <c r="F136" s="185" t="s">
        <v>335</v>
      </c>
      <c r="G136" s="186" t="s">
        <v>229</v>
      </c>
      <c r="H136" s="187">
        <v>4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73"/>
      <c r="P136" s="179">
        <f>O136*H136</f>
        <v>0</v>
      </c>
      <c r="Q136" s="179">
        <v>3.0000000000000001E-05</v>
      </c>
      <c r="R136" s="179">
        <f>Q136*H136</f>
        <v>0.00012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176</v>
      </c>
      <c r="AT136" s="181" t="s">
        <v>173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123</v>
      </c>
      <c r="BM136" s="181" t="s">
        <v>336</v>
      </c>
    </row>
    <row r="137" s="2" customFormat="1" ht="16.5" customHeight="1">
      <c r="A137" s="34"/>
      <c r="B137" s="168"/>
      <c r="C137" s="169" t="s">
        <v>112</v>
      </c>
      <c r="D137" s="169" t="s">
        <v>167</v>
      </c>
      <c r="E137" s="170" t="s">
        <v>298</v>
      </c>
      <c r="F137" s="171" t="s">
        <v>299</v>
      </c>
      <c r="G137" s="172" t="s">
        <v>229</v>
      </c>
      <c r="H137" s="173">
        <v>0.80000000000000004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123</v>
      </c>
      <c r="AT137" s="181" t="s">
        <v>167</v>
      </c>
      <c r="AU137" s="181" t="s">
        <v>84</v>
      </c>
      <c r="AY137" s="15" t="s">
        <v>163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82</v>
      </c>
      <c r="BK137" s="182">
        <f>ROUND(I137*H137,2)</f>
        <v>0</v>
      </c>
      <c r="BL137" s="15" t="s">
        <v>123</v>
      </c>
      <c r="BM137" s="181" t="s">
        <v>337</v>
      </c>
    </row>
    <row r="138" s="2" customFormat="1" ht="24.15" customHeight="1">
      <c r="A138" s="34"/>
      <c r="B138" s="168"/>
      <c r="C138" s="183" t="s">
        <v>115</v>
      </c>
      <c r="D138" s="183" t="s">
        <v>173</v>
      </c>
      <c r="E138" s="184" t="s">
        <v>301</v>
      </c>
      <c r="F138" s="185" t="s">
        <v>302</v>
      </c>
      <c r="G138" s="186" t="s">
        <v>170</v>
      </c>
      <c r="H138" s="187">
        <v>0.80000000000000004</v>
      </c>
      <c r="I138" s="188"/>
      <c r="J138" s="189">
        <f>ROUND(I138*H138,2)</f>
        <v>0</v>
      </c>
      <c r="K138" s="190"/>
      <c r="L138" s="191"/>
      <c r="M138" s="192" t="s">
        <v>1</v>
      </c>
      <c r="N138" s="193" t="s">
        <v>39</v>
      </c>
      <c r="O138" s="73"/>
      <c r="P138" s="179">
        <f>O138*H138</f>
        <v>0</v>
      </c>
      <c r="Q138" s="179">
        <v>0.00058</v>
      </c>
      <c r="R138" s="179">
        <f>Q138*H138</f>
        <v>0.000464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176</v>
      </c>
      <c r="AT138" s="181" t="s">
        <v>173</v>
      </c>
      <c r="AU138" s="181" t="s">
        <v>84</v>
      </c>
      <c r="AY138" s="15" t="s">
        <v>163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82</v>
      </c>
      <c r="BK138" s="182">
        <f>ROUND(I138*H138,2)</f>
        <v>0</v>
      </c>
      <c r="BL138" s="15" t="s">
        <v>123</v>
      </c>
      <c r="BM138" s="181" t="s">
        <v>338</v>
      </c>
    </row>
    <row r="139" s="12" customFormat="1" ht="25.92" customHeight="1">
      <c r="A139" s="12"/>
      <c r="B139" s="155"/>
      <c r="C139" s="12"/>
      <c r="D139" s="156" t="s">
        <v>73</v>
      </c>
      <c r="E139" s="157" t="s">
        <v>173</v>
      </c>
      <c r="F139" s="157" t="s">
        <v>241</v>
      </c>
      <c r="G139" s="12"/>
      <c r="H139" s="12"/>
      <c r="I139" s="158"/>
      <c r="J139" s="159">
        <f>BK139</f>
        <v>0</v>
      </c>
      <c r="K139" s="12"/>
      <c r="L139" s="155"/>
      <c r="M139" s="160"/>
      <c r="N139" s="161"/>
      <c r="O139" s="161"/>
      <c r="P139" s="162">
        <f>P140+P143</f>
        <v>0</v>
      </c>
      <c r="Q139" s="161"/>
      <c r="R139" s="162">
        <f>R140+R143</f>
        <v>0.0063999999999999994</v>
      </c>
      <c r="S139" s="161"/>
      <c r="T139" s="163">
        <f>T140+T143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226</v>
      </c>
      <c r="AT139" s="164" t="s">
        <v>73</v>
      </c>
      <c r="AU139" s="164" t="s">
        <v>74</v>
      </c>
      <c r="AY139" s="156" t="s">
        <v>163</v>
      </c>
      <c r="BK139" s="165">
        <f>BK140+BK143</f>
        <v>0</v>
      </c>
    </row>
    <row r="140" s="12" customFormat="1" ht="22.8" customHeight="1">
      <c r="A140" s="12"/>
      <c r="B140" s="155"/>
      <c r="C140" s="12"/>
      <c r="D140" s="156" t="s">
        <v>73</v>
      </c>
      <c r="E140" s="166" t="s">
        <v>242</v>
      </c>
      <c r="F140" s="166" t="s">
        <v>243</v>
      </c>
      <c r="G140" s="12"/>
      <c r="H140" s="12"/>
      <c r="I140" s="158"/>
      <c r="J140" s="167">
        <f>BK140</f>
        <v>0</v>
      </c>
      <c r="K140" s="12"/>
      <c r="L140" s="155"/>
      <c r="M140" s="160"/>
      <c r="N140" s="161"/>
      <c r="O140" s="161"/>
      <c r="P140" s="162">
        <f>SUM(P141:P142)</f>
        <v>0</v>
      </c>
      <c r="Q140" s="161"/>
      <c r="R140" s="162">
        <f>SUM(R141:R142)</f>
        <v>0.0016000000000000001</v>
      </c>
      <c r="S140" s="161"/>
      <c r="T140" s="163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226</v>
      </c>
      <c r="AT140" s="164" t="s">
        <v>73</v>
      </c>
      <c r="AU140" s="164" t="s">
        <v>82</v>
      </c>
      <c r="AY140" s="156" t="s">
        <v>163</v>
      </c>
      <c r="BK140" s="165">
        <f>SUM(BK141:BK142)</f>
        <v>0</v>
      </c>
    </row>
    <row r="141" s="2" customFormat="1" ht="24.15" customHeight="1">
      <c r="A141" s="34"/>
      <c r="B141" s="168"/>
      <c r="C141" s="169" t="s">
        <v>118</v>
      </c>
      <c r="D141" s="169" t="s">
        <v>167</v>
      </c>
      <c r="E141" s="170" t="s">
        <v>304</v>
      </c>
      <c r="F141" s="171" t="s">
        <v>305</v>
      </c>
      <c r="G141" s="172" t="s">
        <v>229</v>
      </c>
      <c r="H141" s="173">
        <v>4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246</v>
      </c>
      <c r="AT141" s="181" t="s">
        <v>167</v>
      </c>
      <c r="AU141" s="181" t="s">
        <v>84</v>
      </c>
      <c r="AY141" s="15" t="s">
        <v>163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82</v>
      </c>
      <c r="BK141" s="182">
        <f>ROUND(I141*H141,2)</f>
        <v>0</v>
      </c>
      <c r="BL141" s="15" t="s">
        <v>246</v>
      </c>
      <c r="BM141" s="181" t="s">
        <v>339</v>
      </c>
    </row>
    <row r="142" s="2" customFormat="1" ht="16.5" customHeight="1">
      <c r="A142" s="34"/>
      <c r="B142" s="168"/>
      <c r="C142" s="183" t="s">
        <v>8</v>
      </c>
      <c r="D142" s="183" t="s">
        <v>173</v>
      </c>
      <c r="E142" s="184" t="s">
        <v>307</v>
      </c>
      <c r="F142" s="185" t="s">
        <v>340</v>
      </c>
      <c r="G142" s="186" t="s">
        <v>229</v>
      </c>
      <c r="H142" s="187">
        <v>4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0.00040000000000000002</v>
      </c>
      <c r="R142" s="179">
        <f>Q142*H142</f>
        <v>0.0016000000000000001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250</v>
      </c>
      <c r="AT142" s="181" t="s">
        <v>173</v>
      </c>
      <c r="AU142" s="181" t="s">
        <v>84</v>
      </c>
      <c r="AY142" s="15" t="s">
        <v>163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82</v>
      </c>
      <c r="BK142" s="182">
        <f>ROUND(I142*H142,2)</f>
        <v>0</v>
      </c>
      <c r="BL142" s="15" t="s">
        <v>250</v>
      </c>
      <c r="BM142" s="181" t="s">
        <v>341</v>
      </c>
    </row>
    <row r="143" s="12" customFormat="1" ht="22.8" customHeight="1">
      <c r="A143" s="12"/>
      <c r="B143" s="155"/>
      <c r="C143" s="12"/>
      <c r="D143" s="156" t="s">
        <v>73</v>
      </c>
      <c r="E143" s="166" t="s">
        <v>259</v>
      </c>
      <c r="F143" s="166" t="s">
        <v>260</v>
      </c>
      <c r="G143" s="12"/>
      <c r="H143" s="12"/>
      <c r="I143" s="158"/>
      <c r="J143" s="167">
        <f>BK143</f>
        <v>0</v>
      </c>
      <c r="K143" s="12"/>
      <c r="L143" s="155"/>
      <c r="M143" s="160"/>
      <c r="N143" s="161"/>
      <c r="O143" s="161"/>
      <c r="P143" s="162">
        <f>SUM(P144:P147)</f>
        <v>0</v>
      </c>
      <c r="Q143" s="161"/>
      <c r="R143" s="162">
        <f>SUM(R144:R147)</f>
        <v>0.0047999999999999996</v>
      </c>
      <c r="S143" s="161"/>
      <c r="T143" s="163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6" t="s">
        <v>226</v>
      </c>
      <c r="AT143" s="164" t="s">
        <v>73</v>
      </c>
      <c r="AU143" s="164" t="s">
        <v>82</v>
      </c>
      <c r="AY143" s="156" t="s">
        <v>163</v>
      </c>
      <c r="BK143" s="165">
        <f>SUM(BK144:BK147)</f>
        <v>0</v>
      </c>
    </row>
    <row r="144" s="2" customFormat="1" ht="16.5" customHeight="1">
      <c r="A144" s="34"/>
      <c r="B144" s="168"/>
      <c r="C144" s="169" t="s">
        <v>123</v>
      </c>
      <c r="D144" s="169" t="s">
        <v>167</v>
      </c>
      <c r="E144" s="170" t="s">
        <v>310</v>
      </c>
      <c r="F144" s="171" t="s">
        <v>311</v>
      </c>
      <c r="G144" s="172" t="s">
        <v>229</v>
      </c>
      <c r="H144" s="173">
        <v>10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246</v>
      </c>
      <c r="AT144" s="181" t="s">
        <v>167</v>
      </c>
      <c r="AU144" s="181" t="s">
        <v>84</v>
      </c>
      <c r="AY144" s="15" t="s">
        <v>163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82</v>
      </c>
      <c r="BK144" s="182">
        <f>ROUND(I144*H144,2)</f>
        <v>0</v>
      </c>
      <c r="BL144" s="15" t="s">
        <v>246</v>
      </c>
      <c r="BM144" s="181" t="s">
        <v>342</v>
      </c>
    </row>
    <row r="145" s="2" customFormat="1" ht="24.15" customHeight="1">
      <c r="A145" s="34"/>
      <c r="B145" s="168"/>
      <c r="C145" s="183" t="s">
        <v>126</v>
      </c>
      <c r="D145" s="183" t="s">
        <v>173</v>
      </c>
      <c r="E145" s="184" t="s">
        <v>313</v>
      </c>
      <c r="F145" s="185" t="s">
        <v>314</v>
      </c>
      <c r="G145" s="186" t="s">
        <v>229</v>
      </c>
      <c r="H145" s="187">
        <v>10</v>
      </c>
      <c r="I145" s="188"/>
      <c r="J145" s="189">
        <f>ROUND(I145*H145,2)</f>
        <v>0</v>
      </c>
      <c r="K145" s="190"/>
      <c r="L145" s="191"/>
      <c r="M145" s="192" t="s">
        <v>1</v>
      </c>
      <c r="N145" s="193" t="s">
        <v>39</v>
      </c>
      <c r="O145" s="73"/>
      <c r="P145" s="179">
        <f>O145*H145</f>
        <v>0</v>
      </c>
      <c r="Q145" s="179">
        <v>3.0000000000000001E-05</v>
      </c>
      <c r="R145" s="179">
        <f>Q145*H145</f>
        <v>0.00030000000000000003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250</v>
      </c>
      <c r="AT145" s="181" t="s">
        <v>173</v>
      </c>
      <c r="AU145" s="181" t="s">
        <v>84</v>
      </c>
      <c r="AY145" s="15" t="s">
        <v>163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82</v>
      </c>
      <c r="BK145" s="182">
        <f>ROUND(I145*H145,2)</f>
        <v>0</v>
      </c>
      <c r="BL145" s="15" t="s">
        <v>250</v>
      </c>
      <c r="BM145" s="181" t="s">
        <v>343</v>
      </c>
    </row>
    <row r="146" s="2" customFormat="1" ht="16.5" customHeight="1">
      <c r="A146" s="34"/>
      <c r="B146" s="168"/>
      <c r="C146" s="169" t="s">
        <v>129</v>
      </c>
      <c r="D146" s="169" t="s">
        <v>167</v>
      </c>
      <c r="E146" s="170" t="s">
        <v>316</v>
      </c>
      <c r="F146" s="171" t="s">
        <v>317</v>
      </c>
      <c r="G146" s="172" t="s">
        <v>229</v>
      </c>
      <c r="H146" s="173">
        <v>10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246</v>
      </c>
      <c r="AT146" s="181" t="s">
        <v>167</v>
      </c>
      <c r="AU146" s="181" t="s">
        <v>84</v>
      </c>
      <c r="AY146" s="15" t="s">
        <v>163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82</v>
      </c>
      <c r="BK146" s="182">
        <f>ROUND(I146*H146,2)</f>
        <v>0</v>
      </c>
      <c r="BL146" s="15" t="s">
        <v>246</v>
      </c>
      <c r="BM146" s="181" t="s">
        <v>344</v>
      </c>
    </row>
    <row r="147" s="2" customFormat="1" ht="24.15" customHeight="1">
      <c r="A147" s="34"/>
      <c r="B147" s="168"/>
      <c r="C147" s="183" t="s">
        <v>132</v>
      </c>
      <c r="D147" s="183" t="s">
        <v>173</v>
      </c>
      <c r="E147" s="184" t="s">
        <v>319</v>
      </c>
      <c r="F147" s="185" t="s">
        <v>320</v>
      </c>
      <c r="G147" s="186" t="s">
        <v>229</v>
      </c>
      <c r="H147" s="187">
        <v>10</v>
      </c>
      <c r="I147" s="188"/>
      <c r="J147" s="189">
        <f>ROUND(I147*H147,2)</f>
        <v>0</v>
      </c>
      <c r="K147" s="190"/>
      <c r="L147" s="191"/>
      <c r="M147" s="194" t="s">
        <v>1</v>
      </c>
      <c r="N147" s="195" t="s">
        <v>39</v>
      </c>
      <c r="O147" s="196"/>
      <c r="P147" s="197">
        <f>O147*H147</f>
        <v>0</v>
      </c>
      <c r="Q147" s="197">
        <v>0.00044999999999999999</v>
      </c>
      <c r="R147" s="197">
        <f>Q147*H147</f>
        <v>0.0044999999999999997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250</v>
      </c>
      <c r="AT147" s="181" t="s">
        <v>173</v>
      </c>
      <c r="AU147" s="181" t="s">
        <v>84</v>
      </c>
      <c r="AY147" s="15" t="s">
        <v>163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82</v>
      </c>
      <c r="BK147" s="182">
        <f>ROUND(I147*H147,2)</f>
        <v>0</v>
      </c>
      <c r="BL147" s="15" t="s">
        <v>250</v>
      </c>
      <c r="BM147" s="181" t="s">
        <v>345</v>
      </c>
    </row>
    <row r="148" s="2" customFormat="1" ht="6.96" customHeight="1">
      <c r="A148" s="34"/>
      <c r="B148" s="56"/>
      <c r="C148" s="57"/>
      <c r="D148" s="57"/>
      <c r="E148" s="57"/>
      <c r="F148" s="57"/>
      <c r="G148" s="57"/>
      <c r="H148" s="57"/>
      <c r="I148" s="57"/>
      <c r="J148" s="57"/>
      <c r="K148" s="57"/>
      <c r="L148" s="35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autoFilter ref="C120:K14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346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ROUND((SUM(BE121:BE147)),  2)</f>
        <v>0</v>
      </c>
      <c r="G33" s="34"/>
      <c r="H33" s="34"/>
      <c r="I33" s="124">
        <v>0.20999999999999999</v>
      </c>
      <c r="J33" s="123">
        <f>ROUND(((SUM(BE121:BE147))*I33),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ROUND((SUM(BF121:BF147)),  2)</f>
        <v>0</v>
      </c>
      <c r="G34" s="34"/>
      <c r="H34" s="34"/>
      <c r="I34" s="124">
        <v>0.14999999999999999</v>
      </c>
      <c r="J34" s="123">
        <f>ROUND(((SUM(BF121:BF147))*I34),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ROUND((SUM(BG121:BG147)),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ROUND((SUM(BH121:BH147)),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ROUND((SUM(BI121:BI147)),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04 - Rozvaděč RE 2,3,4,5,6,7,8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145</v>
      </c>
      <c r="E99" s="138"/>
      <c r="F99" s="138"/>
      <c r="G99" s="138"/>
      <c r="H99" s="138"/>
      <c r="I99" s="138"/>
      <c r="J99" s="139">
        <f>J139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146</v>
      </c>
      <c r="E100" s="142"/>
      <c r="F100" s="142"/>
      <c r="G100" s="142"/>
      <c r="H100" s="142"/>
      <c r="I100" s="142"/>
      <c r="J100" s="143">
        <f>J140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147</v>
      </c>
      <c r="E101" s="142"/>
      <c r="F101" s="142"/>
      <c r="G101" s="142"/>
      <c r="H101" s="142"/>
      <c r="I101" s="142"/>
      <c r="J101" s="143">
        <f>J143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148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 Bělský les - BD, ul. Vaňkova 52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136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04 - Rozvaděč RE 2,3,4,5,6,7,8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18. 4. 2023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30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4"/>
      <c r="E118" s="34"/>
      <c r="F118" s="23" t="str">
        <f>IF(E18="","",E18)</f>
        <v>Vyplň údaj</v>
      </c>
      <c r="G118" s="34"/>
      <c r="H118" s="34"/>
      <c r="I118" s="28" t="s">
        <v>32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149</v>
      </c>
      <c r="D120" s="147" t="s">
        <v>59</v>
      </c>
      <c r="E120" s="147" t="s">
        <v>55</v>
      </c>
      <c r="F120" s="147" t="s">
        <v>56</v>
      </c>
      <c r="G120" s="147" t="s">
        <v>150</v>
      </c>
      <c r="H120" s="147" t="s">
        <v>151</v>
      </c>
      <c r="I120" s="147" t="s">
        <v>152</v>
      </c>
      <c r="J120" s="148" t="s">
        <v>140</v>
      </c>
      <c r="K120" s="149" t="s">
        <v>153</v>
      </c>
      <c r="L120" s="150"/>
      <c r="M120" s="82" t="s">
        <v>1</v>
      </c>
      <c r="N120" s="83" t="s">
        <v>38</v>
      </c>
      <c r="O120" s="83" t="s">
        <v>154</v>
      </c>
      <c r="P120" s="83" t="s">
        <v>155</v>
      </c>
      <c r="Q120" s="83" t="s">
        <v>156</v>
      </c>
      <c r="R120" s="83" t="s">
        <v>157</v>
      </c>
      <c r="S120" s="83" t="s">
        <v>158</v>
      </c>
      <c r="T120" s="84" t="s">
        <v>159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160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P122+P139</f>
        <v>0</v>
      </c>
      <c r="Q121" s="86"/>
      <c r="R121" s="152">
        <f>R122+R139</f>
        <v>0.062662999999999996</v>
      </c>
      <c r="S121" s="86"/>
      <c r="T121" s="153">
        <f>T122+T139</f>
        <v>0.20999999999999999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73</v>
      </c>
      <c r="AU121" s="15" t="s">
        <v>142</v>
      </c>
      <c r="BK121" s="154">
        <f>BK122+BK139</f>
        <v>0</v>
      </c>
    </row>
    <row r="122" s="12" customFormat="1" ht="25.92" customHeight="1">
      <c r="A122" s="12"/>
      <c r="B122" s="155"/>
      <c r="C122" s="12"/>
      <c r="D122" s="156" t="s">
        <v>73</v>
      </c>
      <c r="E122" s="157" t="s">
        <v>161</v>
      </c>
      <c r="F122" s="157" t="s">
        <v>162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0.022063000000000003</v>
      </c>
      <c r="S122" s="161"/>
      <c r="T122" s="163">
        <f>T123</f>
        <v>0.20999999999999999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84</v>
      </c>
      <c r="AT122" s="164" t="s">
        <v>73</v>
      </c>
      <c r="AU122" s="164" t="s">
        <v>74</v>
      </c>
      <c r="AY122" s="156" t="s">
        <v>163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73</v>
      </c>
      <c r="E123" s="166" t="s">
        <v>164</v>
      </c>
      <c r="F123" s="166" t="s">
        <v>165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SUM(P124:P138)</f>
        <v>0</v>
      </c>
      <c r="Q123" s="161"/>
      <c r="R123" s="162">
        <f>SUM(R124:R138)</f>
        <v>0.022063000000000003</v>
      </c>
      <c r="S123" s="161"/>
      <c r="T123" s="163">
        <f>SUM(T124:T138)</f>
        <v>0.20999999999999999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84</v>
      </c>
      <c r="AT123" s="164" t="s">
        <v>73</v>
      </c>
      <c r="AU123" s="164" t="s">
        <v>82</v>
      </c>
      <c r="AY123" s="156" t="s">
        <v>163</v>
      </c>
      <c r="BK123" s="165">
        <f>SUM(BK124:BK138)</f>
        <v>0</v>
      </c>
    </row>
    <row r="124" s="2" customFormat="1" ht="24.15" customHeight="1">
      <c r="A124" s="34"/>
      <c r="B124" s="168"/>
      <c r="C124" s="169" t="s">
        <v>82</v>
      </c>
      <c r="D124" s="169" t="s">
        <v>167</v>
      </c>
      <c r="E124" s="170" t="s">
        <v>179</v>
      </c>
      <c r="F124" s="171" t="s">
        <v>180</v>
      </c>
      <c r="G124" s="172" t="s">
        <v>170</v>
      </c>
      <c r="H124" s="173">
        <v>42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123</v>
      </c>
      <c r="AT124" s="181" t="s">
        <v>167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347</v>
      </c>
    </row>
    <row r="125" s="2" customFormat="1" ht="24.15" customHeight="1">
      <c r="A125" s="34"/>
      <c r="B125" s="168"/>
      <c r="C125" s="183" t="s">
        <v>84</v>
      </c>
      <c r="D125" s="183" t="s">
        <v>173</v>
      </c>
      <c r="E125" s="184" t="s">
        <v>271</v>
      </c>
      <c r="F125" s="185" t="s">
        <v>272</v>
      </c>
      <c r="G125" s="186" t="s">
        <v>170</v>
      </c>
      <c r="H125" s="187">
        <v>48.299999999999997</v>
      </c>
      <c r="I125" s="188"/>
      <c r="J125" s="189">
        <f>ROUND(I125*H125,2)</f>
        <v>0</v>
      </c>
      <c r="K125" s="190"/>
      <c r="L125" s="191"/>
      <c r="M125" s="192" t="s">
        <v>1</v>
      </c>
      <c r="N125" s="193" t="s">
        <v>39</v>
      </c>
      <c r="O125" s="73"/>
      <c r="P125" s="179">
        <f>O125*H125</f>
        <v>0</v>
      </c>
      <c r="Q125" s="179">
        <v>4.0000000000000003E-05</v>
      </c>
      <c r="R125" s="179">
        <f>Q125*H125</f>
        <v>0.0019320000000000001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176</v>
      </c>
      <c r="AT125" s="181" t="s">
        <v>173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348</v>
      </c>
    </row>
    <row r="126" s="2" customFormat="1" ht="24.15" customHeight="1">
      <c r="A126" s="34"/>
      <c r="B126" s="168"/>
      <c r="C126" s="169" t="s">
        <v>226</v>
      </c>
      <c r="D126" s="169" t="s">
        <v>167</v>
      </c>
      <c r="E126" s="170" t="s">
        <v>179</v>
      </c>
      <c r="F126" s="171" t="s">
        <v>180</v>
      </c>
      <c r="G126" s="172" t="s">
        <v>170</v>
      </c>
      <c r="H126" s="173">
        <v>147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123</v>
      </c>
      <c r="AT126" s="181" t="s">
        <v>167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349</v>
      </c>
    </row>
    <row r="127" s="2" customFormat="1" ht="24.15" customHeight="1">
      <c r="A127" s="34"/>
      <c r="B127" s="168"/>
      <c r="C127" s="183" t="s">
        <v>231</v>
      </c>
      <c r="D127" s="183" t="s">
        <v>173</v>
      </c>
      <c r="E127" s="184" t="s">
        <v>182</v>
      </c>
      <c r="F127" s="185" t="s">
        <v>183</v>
      </c>
      <c r="G127" s="186" t="s">
        <v>170</v>
      </c>
      <c r="H127" s="187">
        <v>169.05000000000001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6.9999999999999994E-05</v>
      </c>
      <c r="R127" s="179">
        <f>Q127*H127</f>
        <v>0.0118335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176</v>
      </c>
      <c r="AT127" s="181" t="s">
        <v>173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350</v>
      </c>
    </row>
    <row r="128" s="2" customFormat="1" ht="24.15" customHeight="1">
      <c r="A128" s="34"/>
      <c r="B128" s="168"/>
      <c r="C128" s="169" t="s">
        <v>284</v>
      </c>
      <c r="D128" s="169" t="s">
        <v>167</v>
      </c>
      <c r="E128" s="170" t="s">
        <v>185</v>
      </c>
      <c r="F128" s="171" t="s">
        <v>186</v>
      </c>
      <c r="G128" s="172" t="s">
        <v>170</v>
      </c>
      <c r="H128" s="173">
        <v>26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123</v>
      </c>
      <c r="AT128" s="181" t="s">
        <v>167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351</v>
      </c>
    </row>
    <row r="129" s="2" customFormat="1" ht="24.15" customHeight="1">
      <c r="A129" s="34"/>
      <c r="B129" s="168"/>
      <c r="C129" s="183" t="s">
        <v>288</v>
      </c>
      <c r="D129" s="183" t="s">
        <v>173</v>
      </c>
      <c r="E129" s="184" t="s">
        <v>275</v>
      </c>
      <c r="F129" s="185" t="s">
        <v>276</v>
      </c>
      <c r="G129" s="186" t="s">
        <v>170</v>
      </c>
      <c r="H129" s="187">
        <v>29.899999999999999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0.00011</v>
      </c>
      <c r="R129" s="179">
        <f>Q129*H129</f>
        <v>0.0032889999999999998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176</v>
      </c>
      <c r="AT129" s="181" t="s">
        <v>173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352</v>
      </c>
    </row>
    <row r="130" s="2" customFormat="1" ht="24.15" customHeight="1">
      <c r="A130" s="34"/>
      <c r="B130" s="168"/>
      <c r="C130" s="169" t="s">
        <v>261</v>
      </c>
      <c r="D130" s="169" t="s">
        <v>167</v>
      </c>
      <c r="E130" s="170" t="s">
        <v>185</v>
      </c>
      <c r="F130" s="171" t="s">
        <v>186</v>
      </c>
      <c r="G130" s="172" t="s">
        <v>170</v>
      </c>
      <c r="H130" s="173">
        <v>7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123</v>
      </c>
      <c r="AT130" s="181" t="s">
        <v>167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123</v>
      </c>
      <c r="BM130" s="181" t="s">
        <v>353</v>
      </c>
    </row>
    <row r="131" s="2" customFormat="1" ht="24.15" customHeight="1">
      <c r="A131" s="34"/>
      <c r="B131" s="168"/>
      <c r="C131" s="183" t="s">
        <v>265</v>
      </c>
      <c r="D131" s="183" t="s">
        <v>173</v>
      </c>
      <c r="E131" s="184" t="s">
        <v>188</v>
      </c>
      <c r="F131" s="185" t="s">
        <v>189</v>
      </c>
      <c r="G131" s="186" t="s">
        <v>170</v>
      </c>
      <c r="H131" s="187">
        <v>8.0500000000000007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0.00017000000000000001</v>
      </c>
      <c r="R131" s="179">
        <f>Q131*H131</f>
        <v>0.0013685000000000001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176</v>
      </c>
      <c r="AT131" s="181" t="s">
        <v>173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123</v>
      </c>
      <c r="BM131" s="181" t="s">
        <v>354</v>
      </c>
    </row>
    <row r="132" s="2" customFormat="1" ht="49.05" customHeight="1">
      <c r="A132" s="34"/>
      <c r="B132" s="168"/>
      <c r="C132" s="169" t="s">
        <v>178</v>
      </c>
      <c r="D132" s="169" t="s">
        <v>167</v>
      </c>
      <c r="E132" s="170" t="s">
        <v>280</v>
      </c>
      <c r="F132" s="171" t="s">
        <v>281</v>
      </c>
      <c r="G132" s="172" t="s">
        <v>282</v>
      </c>
      <c r="H132" s="173">
        <v>7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0.029999999999999999</v>
      </c>
      <c r="T132" s="180">
        <f>S132*H132</f>
        <v>0.20999999999999999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123</v>
      </c>
      <c r="AT132" s="181" t="s">
        <v>167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123</v>
      </c>
      <c r="BM132" s="181" t="s">
        <v>355</v>
      </c>
    </row>
    <row r="133" s="2" customFormat="1" ht="16.5" customHeight="1">
      <c r="A133" s="34"/>
      <c r="B133" s="168"/>
      <c r="C133" s="169" t="s">
        <v>106</v>
      </c>
      <c r="D133" s="169" t="s">
        <v>167</v>
      </c>
      <c r="E133" s="170" t="s">
        <v>285</v>
      </c>
      <c r="F133" s="171" t="s">
        <v>286</v>
      </c>
      <c r="G133" s="172" t="s">
        <v>229</v>
      </c>
      <c r="H133" s="173">
        <v>7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123</v>
      </c>
      <c r="AT133" s="181" t="s">
        <v>167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123</v>
      </c>
      <c r="BM133" s="181" t="s">
        <v>356</v>
      </c>
    </row>
    <row r="134" s="2" customFormat="1" ht="16.5" customHeight="1">
      <c r="A134" s="34"/>
      <c r="B134" s="168"/>
      <c r="C134" s="183" t="s">
        <v>109</v>
      </c>
      <c r="D134" s="183" t="s">
        <v>173</v>
      </c>
      <c r="E134" s="184" t="s">
        <v>289</v>
      </c>
      <c r="F134" s="185" t="s">
        <v>290</v>
      </c>
      <c r="G134" s="186" t="s">
        <v>229</v>
      </c>
      <c r="H134" s="187">
        <v>7</v>
      </c>
      <c r="I134" s="188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73"/>
      <c r="P134" s="179">
        <f>O134*H134</f>
        <v>0</v>
      </c>
      <c r="Q134" s="179">
        <v>0.00011</v>
      </c>
      <c r="R134" s="179">
        <f>Q134*H134</f>
        <v>0.00077000000000000007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176</v>
      </c>
      <c r="AT134" s="181" t="s">
        <v>173</v>
      </c>
      <c r="AU134" s="181" t="s">
        <v>84</v>
      </c>
      <c r="AY134" s="15" t="s">
        <v>163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82</v>
      </c>
      <c r="BK134" s="182">
        <f>ROUND(I134*H134,2)</f>
        <v>0</v>
      </c>
      <c r="BL134" s="15" t="s">
        <v>123</v>
      </c>
      <c r="BM134" s="181" t="s">
        <v>357</v>
      </c>
    </row>
    <row r="135" s="2" customFormat="1" ht="16.5" customHeight="1">
      <c r="A135" s="34"/>
      <c r="B135" s="168"/>
      <c r="C135" s="169" t="s">
        <v>112</v>
      </c>
      <c r="D135" s="169" t="s">
        <v>167</v>
      </c>
      <c r="E135" s="170" t="s">
        <v>292</v>
      </c>
      <c r="F135" s="171" t="s">
        <v>293</v>
      </c>
      <c r="G135" s="172" t="s">
        <v>229</v>
      </c>
      <c r="H135" s="173">
        <v>28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123</v>
      </c>
      <c r="AT135" s="181" t="s">
        <v>167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123</v>
      </c>
      <c r="BM135" s="181" t="s">
        <v>358</v>
      </c>
    </row>
    <row r="136" s="2" customFormat="1" ht="16.5" customHeight="1">
      <c r="A136" s="34"/>
      <c r="B136" s="168"/>
      <c r="C136" s="183" t="s">
        <v>115</v>
      </c>
      <c r="D136" s="183" t="s">
        <v>173</v>
      </c>
      <c r="E136" s="184" t="s">
        <v>295</v>
      </c>
      <c r="F136" s="185" t="s">
        <v>335</v>
      </c>
      <c r="G136" s="186" t="s">
        <v>229</v>
      </c>
      <c r="H136" s="187">
        <v>28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73"/>
      <c r="P136" s="179">
        <f>O136*H136</f>
        <v>0</v>
      </c>
      <c r="Q136" s="179">
        <v>3.0000000000000001E-05</v>
      </c>
      <c r="R136" s="179">
        <f>Q136*H136</f>
        <v>0.00084000000000000003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176</v>
      </c>
      <c r="AT136" s="181" t="s">
        <v>173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123</v>
      </c>
      <c r="BM136" s="181" t="s">
        <v>359</v>
      </c>
    </row>
    <row r="137" s="2" customFormat="1" ht="16.5" customHeight="1">
      <c r="A137" s="34"/>
      <c r="B137" s="168"/>
      <c r="C137" s="169" t="s">
        <v>118</v>
      </c>
      <c r="D137" s="169" t="s">
        <v>167</v>
      </c>
      <c r="E137" s="170" t="s">
        <v>298</v>
      </c>
      <c r="F137" s="171" t="s">
        <v>299</v>
      </c>
      <c r="G137" s="172" t="s">
        <v>229</v>
      </c>
      <c r="H137" s="173">
        <v>3.5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123</v>
      </c>
      <c r="AT137" s="181" t="s">
        <v>167</v>
      </c>
      <c r="AU137" s="181" t="s">
        <v>84</v>
      </c>
      <c r="AY137" s="15" t="s">
        <v>163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82</v>
      </c>
      <c r="BK137" s="182">
        <f>ROUND(I137*H137,2)</f>
        <v>0</v>
      </c>
      <c r="BL137" s="15" t="s">
        <v>123</v>
      </c>
      <c r="BM137" s="181" t="s">
        <v>360</v>
      </c>
    </row>
    <row r="138" s="2" customFormat="1" ht="24.15" customHeight="1">
      <c r="A138" s="34"/>
      <c r="B138" s="168"/>
      <c r="C138" s="183" t="s">
        <v>8</v>
      </c>
      <c r="D138" s="183" t="s">
        <v>173</v>
      </c>
      <c r="E138" s="184" t="s">
        <v>301</v>
      </c>
      <c r="F138" s="185" t="s">
        <v>302</v>
      </c>
      <c r="G138" s="186" t="s">
        <v>170</v>
      </c>
      <c r="H138" s="187">
        <v>3.5</v>
      </c>
      <c r="I138" s="188"/>
      <c r="J138" s="189">
        <f>ROUND(I138*H138,2)</f>
        <v>0</v>
      </c>
      <c r="K138" s="190"/>
      <c r="L138" s="191"/>
      <c r="M138" s="192" t="s">
        <v>1</v>
      </c>
      <c r="N138" s="193" t="s">
        <v>39</v>
      </c>
      <c r="O138" s="73"/>
      <c r="P138" s="179">
        <f>O138*H138</f>
        <v>0</v>
      </c>
      <c r="Q138" s="179">
        <v>0.00058</v>
      </c>
      <c r="R138" s="179">
        <f>Q138*H138</f>
        <v>0.0020300000000000001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176</v>
      </c>
      <c r="AT138" s="181" t="s">
        <v>173</v>
      </c>
      <c r="AU138" s="181" t="s">
        <v>84</v>
      </c>
      <c r="AY138" s="15" t="s">
        <v>163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82</v>
      </c>
      <c r="BK138" s="182">
        <f>ROUND(I138*H138,2)</f>
        <v>0</v>
      </c>
      <c r="BL138" s="15" t="s">
        <v>123</v>
      </c>
      <c r="BM138" s="181" t="s">
        <v>361</v>
      </c>
    </row>
    <row r="139" s="12" customFormat="1" ht="25.92" customHeight="1">
      <c r="A139" s="12"/>
      <c r="B139" s="155"/>
      <c r="C139" s="12"/>
      <c r="D139" s="156" t="s">
        <v>73</v>
      </c>
      <c r="E139" s="157" t="s">
        <v>173</v>
      </c>
      <c r="F139" s="157" t="s">
        <v>241</v>
      </c>
      <c r="G139" s="12"/>
      <c r="H139" s="12"/>
      <c r="I139" s="158"/>
      <c r="J139" s="159">
        <f>BK139</f>
        <v>0</v>
      </c>
      <c r="K139" s="12"/>
      <c r="L139" s="155"/>
      <c r="M139" s="160"/>
      <c r="N139" s="161"/>
      <c r="O139" s="161"/>
      <c r="P139" s="162">
        <f>P140+P143</f>
        <v>0</v>
      </c>
      <c r="Q139" s="161"/>
      <c r="R139" s="162">
        <f>R140+R143</f>
        <v>0.040599999999999997</v>
      </c>
      <c r="S139" s="161"/>
      <c r="T139" s="163">
        <f>T140+T143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226</v>
      </c>
      <c r="AT139" s="164" t="s">
        <v>73</v>
      </c>
      <c r="AU139" s="164" t="s">
        <v>74</v>
      </c>
      <c r="AY139" s="156" t="s">
        <v>163</v>
      </c>
      <c r="BK139" s="165">
        <f>BK140+BK143</f>
        <v>0</v>
      </c>
    </row>
    <row r="140" s="12" customFormat="1" ht="22.8" customHeight="1">
      <c r="A140" s="12"/>
      <c r="B140" s="155"/>
      <c r="C140" s="12"/>
      <c r="D140" s="156" t="s">
        <v>73</v>
      </c>
      <c r="E140" s="166" t="s">
        <v>242</v>
      </c>
      <c r="F140" s="166" t="s">
        <v>243</v>
      </c>
      <c r="G140" s="12"/>
      <c r="H140" s="12"/>
      <c r="I140" s="158"/>
      <c r="J140" s="167">
        <f>BK140</f>
        <v>0</v>
      </c>
      <c r="K140" s="12"/>
      <c r="L140" s="155"/>
      <c r="M140" s="160"/>
      <c r="N140" s="161"/>
      <c r="O140" s="161"/>
      <c r="P140" s="162">
        <f>SUM(P141:P142)</f>
        <v>0</v>
      </c>
      <c r="Q140" s="161"/>
      <c r="R140" s="162">
        <f>SUM(R141:R142)</f>
        <v>0.0112</v>
      </c>
      <c r="S140" s="161"/>
      <c r="T140" s="163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226</v>
      </c>
      <c r="AT140" s="164" t="s">
        <v>73</v>
      </c>
      <c r="AU140" s="164" t="s">
        <v>82</v>
      </c>
      <c r="AY140" s="156" t="s">
        <v>163</v>
      </c>
      <c r="BK140" s="165">
        <f>SUM(BK141:BK142)</f>
        <v>0</v>
      </c>
    </row>
    <row r="141" s="2" customFormat="1" ht="24.15" customHeight="1">
      <c r="A141" s="34"/>
      <c r="B141" s="168"/>
      <c r="C141" s="169" t="s">
        <v>123</v>
      </c>
      <c r="D141" s="169" t="s">
        <v>167</v>
      </c>
      <c r="E141" s="170" t="s">
        <v>304</v>
      </c>
      <c r="F141" s="171" t="s">
        <v>305</v>
      </c>
      <c r="G141" s="172" t="s">
        <v>229</v>
      </c>
      <c r="H141" s="173">
        <v>28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246</v>
      </c>
      <c r="AT141" s="181" t="s">
        <v>167</v>
      </c>
      <c r="AU141" s="181" t="s">
        <v>84</v>
      </c>
      <c r="AY141" s="15" t="s">
        <v>163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82</v>
      </c>
      <c r="BK141" s="182">
        <f>ROUND(I141*H141,2)</f>
        <v>0</v>
      </c>
      <c r="BL141" s="15" t="s">
        <v>246</v>
      </c>
      <c r="BM141" s="181" t="s">
        <v>362</v>
      </c>
    </row>
    <row r="142" s="2" customFormat="1" ht="16.5" customHeight="1">
      <c r="A142" s="34"/>
      <c r="B142" s="168"/>
      <c r="C142" s="183" t="s">
        <v>126</v>
      </c>
      <c r="D142" s="183" t="s">
        <v>173</v>
      </c>
      <c r="E142" s="184" t="s">
        <v>307</v>
      </c>
      <c r="F142" s="185" t="s">
        <v>363</v>
      </c>
      <c r="G142" s="186" t="s">
        <v>229</v>
      </c>
      <c r="H142" s="187">
        <v>28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0.00040000000000000002</v>
      </c>
      <c r="R142" s="179">
        <f>Q142*H142</f>
        <v>0.0112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250</v>
      </c>
      <c r="AT142" s="181" t="s">
        <v>173</v>
      </c>
      <c r="AU142" s="181" t="s">
        <v>84</v>
      </c>
      <c r="AY142" s="15" t="s">
        <v>163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82</v>
      </c>
      <c r="BK142" s="182">
        <f>ROUND(I142*H142,2)</f>
        <v>0</v>
      </c>
      <c r="BL142" s="15" t="s">
        <v>250</v>
      </c>
      <c r="BM142" s="181" t="s">
        <v>364</v>
      </c>
    </row>
    <row r="143" s="12" customFormat="1" ht="22.8" customHeight="1">
      <c r="A143" s="12"/>
      <c r="B143" s="155"/>
      <c r="C143" s="12"/>
      <c r="D143" s="156" t="s">
        <v>73</v>
      </c>
      <c r="E143" s="166" t="s">
        <v>259</v>
      </c>
      <c r="F143" s="166" t="s">
        <v>260</v>
      </c>
      <c r="G143" s="12"/>
      <c r="H143" s="12"/>
      <c r="I143" s="158"/>
      <c r="J143" s="167">
        <f>BK143</f>
        <v>0</v>
      </c>
      <c r="K143" s="12"/>
      <c r="L143" s="155"/>
      <c r="M143" s="160"/>
      <c r="N143" s="161"/>
      <c r="O143" s="161"/>
      <c r="P143" s="162">
        <f>SUM(P144:P147)</f>
        <v>0</v>
      </c>
      <c r="Q143" s="161"/>
      <c r="R143" s="162">
        <f>SUM(R144:R147)</f>
        <v>0.029399999999999999</v>
      </c>
      <c r="S143" s="161"/>
      <c r="T143" s="163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6" t="s">
        <v>226</v>
      </c>
      <c r="AT143" s="164" t="s">
        <v>73</v>
      </c>
      <c r="AU143" s="164" t="s">
        <v>82</v>
      </c>
      <c r="AY143" s="156" t="s">
        <v>163</v>
      </c>
      <c r="BK143" s="165">
        <f>SUM(BK144:BK147)</f>
        <v>0</v>
      </c>
    </row>
    <row r="144" s="2" customFormat="1" ht="16.5" customHeight="1">
      <c r="A144" s="34"/>
      <c r="B144" s="168"/>
      <c r="C144" s="169" t="s">
        <v>129</v>
      </c>
      <c r="D144" s="169" t="s">
        <v>167</v>
      </c>
      <c r="E144" s="170" t="s">
        <v>310</v>
      </c>
      <c r="F144" s="171" t="s">
        <v>311</v>
      </c>
      <c r="G144" s="172" t="s">
        <v>229</v>
      </c>
      <c r="H144" s="173">
        <v>20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246</v>
      </c>
      <c r="AT144" s="181" t="s">
        <v>167</v>
      </c>
      <c r="AU144" s="181" t="s">
        <v>84</v>
      </c>
      <c r="AY144" s="15" t="s">
        <v>163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82</v>
      </c>
      <c r="BK144" s="182">
        <f>ROUND(I144*H144,2)</f>
        <v>0</v>
      </c>
      <c r="BL144" s="15" t="s">
        <v>246</v>
      </c>
      <c r="BM144" s="181" t="s">
        <v>365</v>
      </c>
    </row>
    <row r="145" s="2" customFormat="1" ht="24.15" customHeight="1">
      <c r="A145" s="34"/>
      <c r="B145" s="168"/>
      <c r="C145" s="183" t="s">
        <v>132</v>
      </c>
      <c r="D145" s="183" t="s">
        <v>173</v>
      </c>
      <c r="E145" s="184" t="s">
        <v>313</v>
      </c>
      <c r="F145" s="185" t="s">
        <v>314</v>
      </c>
      <c r="G145" s="186" t="s">
        <v>229</v>
      </c>
      <c r="H145" s="187">
        <v>20</v>
      </c>
      <c r="I145" s="188"/>
      <c r="J145" s="189">
        <f>ROUND(I145*H145,2)</f>
        <v>0</v>
      </c>
      <c r="K145" s="190"/>
      <c r="L145" s="191"/>
      <c r="M145" s="192" t="s">
        <v>1</v>
      </c>
      <c r="N145" s="193" t="s">
        <v>39</v>
      </c>
      <c r="O145" s="73"/>
      <c r="P145" s="179">
        <f>O145*H145</f>
        <v>0</v>
      </c>
      <c r="Q145" s="179">
        <v>3.0000000000000001E-05</v>
      </c>
      <c r="R145" s="179">
        <f>Q145*H145</f>
        <v>0.00060000000000000006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250</v>
      </c>
      <c r="AT145" s="181" t="s">
        <v>173</v>
      </c>
      <c r="AU145" s="181" t="s">
        <v>84</v>
      </c>
      <c r="AY145" s="15" t="s">
        <v>163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82</v>
      </c>
      <c r="BK145" s="182">
        <f>ROUND(I145*H145,2)</f>
        <v>0</v>
      </c>
      <c r="BL145" s="15" t="s">
        <v>250</v>
      </c>
      <c r="BM145" s="181" t="s">
        <v>366</v>
      </c>
    </row>
    <row r="146" s="2" customFormat="1" ht="16.5" customHeight="1">
      <c r="A146" s="34"/>
      <c r="B146" s="168"/>
      <c r="C146" s="169" t="s">
        <v>255</v>
      </c>
      <c r="D146" s="169" t="s">
        <v>167</v>
      </c>
      <c r="E146" s="170" t="s">
        <v>316</v>
      </c>
      <c r="F146" s="171" t="s">
        <v>317</v>
      </c>
      <c r="G146" s="172" t="s">
        <v>229</v>
      </c>
      <c r="H146" s="173">
        <v>64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246</v>
      </c>
      <c r="AT146" s="181" t="s">
        <v>167</v>
      </c>
      <c r="AU146" s="181" t="s">
        <v>84</v>
      </c>
      <c r="AY146" s="15" t="s">
        <v>163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82</v>
      </c>
      <c r="BK146" s="182">
        <f>ROUND(I146*H146,2)</f>
        <v>0</v>
      </c>
      <c r="BL146" s="15" t="s">
        <v>246</v>
      </c>
      <c r="BM146" s="181" t="s">
        <v>367</v>
      </c>
    </row>
    <row r="147" s="2" customFormat="1" ht="24.15" customHeight="1">
      <c r="A147" s="34"/>
      <c r="B147" s="168"/>
      <c r="C147" s="183" t="s">
        <v>7</v>
      </c>
      <c r="D147" s="183" t="s">
        <v>173</v>
      </c>
      <c r="E147" s="184" t="s">
        <v>319</v>
      </c>
      <c r="F147" s="185" t="s">
        <v>320</v>
      </c>
      <c r="G147" s="186" t="s">
        <v>229</v>
      </c>
      <c r="H147" s="187">
        <v>64</v>
      </c>
      <c r="I147" s="188"/>
      <c r="J147" s="189">
        <f>ROUND(I147*H147,2)</f>
        <v>0</v>
      </c>
      <c r="K147" s="190"/>
      <c r="L147" s="191"/>
      <c r="M147" s="194" t="s">
        <v>1</v>
      </c>
      <c r="N147" s="195" t="s">
        <v>39</v>
      </c>
      <c r="O147" s="196"/>
      <c r="P147" s="197">
        <f>O147*H147</f>
        <v>0</v>
      </c>
      <c r="Q147" s="197">
        <v>0.00044999999999999999</v>
      </c>
      <c r="R147" s="197">
        <f>Q147*H147</f>
        <v>0.028799999999999999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250</v>
      </c>
      <c r="AT147" s="181" t="s">
        <v>173</v>
      </c>
      <c r="AU147" s="181" t="s">
        <v>84</v>
      </c>
      <c r="AY147" s="15" t="s">
        <v>163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82</v>
      </c>
      <c r="BK147" s="182">
        <f>ROUND(I147*H147,2)</f>
        <v>0</v>
      </c>
      <c r="BL147" s="15" t="s">
        <v>250</v>
      </c>
      <c r="BM147" s="181" t="s">
        <v>368</v>
      </c>
    </row>
    <row r="148" s="2" customFormat="1" ht="6.96" customHeight="1">
      <c r="A148" s="34"/>
      <c r="B148" s="56"/>
      <c r="C148" s="57"/>
      <c r="D148" s="57"/>
      <c r="E148" s="57"/>
      <c r="F148" s="57"/>
      <c r="G148" s="57"/>
      <c r="H148" s="57"/>
      <c r="I148" s="57"/>
      <c r="J148" s="57"/>
      <c r="K148" s="57"/>
      <c r="L148" s="35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autoFilter ref="C120:K14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369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ROUND((SUM(BE121:BE157)),  2)</f>
        <v>0</v>
      </c>
      <c r="G33" s="34"/>
      <c r="H33" s="34"/>
      <c r="I33" s="124">
        <v>0.20999999999999999</v>
      </c>
      <c r="J33" s="123">
        <f>ROUND(((SUM(BE121:BE157))*I33),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ROUND((SUM(BF121:BF157)),  2)</f>
        <v>0</v>
      </c>
      <c r="G34" s="34"/>
      <c r="H34" s="34"/>
      <c r="I34" s="124">
        <v>0.14999999999999999</v>
      </c>
      <c r="J34" s="123">
        <f>ROUND(((SUM(BF121:BF157))*I34),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ROUND((SUM(BG121:BG157)),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ROUND((SUM(BH121:BH157)),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ROUND((SUM(BI121:BI157)),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05 - Rozvaděč VK-43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145</v>
      </c>
      <c r="E99" s="138"/>
      <c r="F99" s="138"/>
      <c r="G99" s="138"/>
      <c r="H99" s="138"/>
      <c r="I99" s="138"/>
      <c r="J99" s="139">
        <f>J139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146</v>
      </c>
      <c r="E100" s="142"/>
      <c r="F100" s="142"/>
      <c r="G100" s="142"/>
      <c r="H100" s="142"/>
      <c r="I100" s="142"/>
      <c r="J100" s="143">
        <f>J140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147</v>
      </c>
      <c r="E101" s="142"/>
      <c r="F101" s="142"/>
      <c r="G101" s="142"/>
      <c r="H101" s="142"/>
      <c r="I101" s="142"/>
      <c r="J101" s="143">
        <f>J153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148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 Bělský les - BD, ul. Vaňkova 52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136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05 - Rozvaděč VK-43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18. 4. 2023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30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4"/>
      <c r="E118" s="34"/>
      <c r="F118" s="23" t="str">
        <f>IF(E18="","",E18)</f>
        <v>Vyplň údaj</v>
      </c>
      <c r="G118" s="34"/>
      <c r="H118" s="34"/>
      <c r="I118" s="28" t="s">
        <v>32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149</v>
      </c>
      <c r="D120" s="147" t="s">
        <v>59</v>
      </c>
      <c r="E120" s="147" t="s">
        <v>55</v>
      </c>
      <c r="F120" s="147" t="s">
        <v>56</v>
      </c>
      <c r="G120" s="147" t="s">
        <v>150</v>
      </c>
      <c r="H120" s="147" t="s">
        <v>151</v>
      </c>
      <c r="I120" s="147" t="s">
        <v>152</v>
      </c>
      <c r="J120" s="148" t="s">
        <v>140</v>
      </c>
      <c r="K120" s="149" t="s">
        <v>153</v>
      </c>
      <c r="L120" s="150"/>
      <c r="M120" s="82" t="s">
        <v>1</v>
      </c>
      <c r="N120" s="83" t="s">
        <v>38</v>
      </c>
      <c r="O120" s="83" t="s">
        <v>154</v>
      </c>
      <c r="P120" s="83" t="s">
        <v>155</v>
      </c>
      <c r="Q120" s="83" t="s">
        <v>156</v>
      </c>
      <c r="R120" s="83" t="s">
        <v>157</v>
      </c>
      <c r="S120" s="83" t="s">
        <v>158</v>
      </c>
      <c r="T120" s="84" t="s">
        <v>159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160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P122+P139</f>
        <v>0</v>
      </c>
      <c r="Q121" s="86"/>
      <c r="R121" s="152">
        <f>R122+R139</f>
        <v>0.014155999999999998</v>
      </c>
      <c r="S121" s="86"/>
      <c r="T121" s="153">
        <f>T122+T139</f>
        <v>0.029999999999999999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73</v>
      </c>
      <c r="AU121" s="15" t="s">
        <v>142</v>
      </c>
      <c r="BK121" s="154">
        <f>BK122+BK139</f>
        <v>0</v>
      </c>
    </row>
    <row r="122" s="12" customFormat="1" ht="25.92" customHeight="1">
      <c r="A122" s="12"/>
      <c r="B122" s="155"/>
      <c r="C122" s="12"/>
      <c r="D122" s="156" t="s">
        <v>73</v>
      </c>
      <c r="E122" s="157" t="s">
        <v>161</v>
      </c>
      <c r="F122" s="157" t="s">
        <v>162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0.0028159999999999999</v>
      </c>
      <c r="S122" s="161"/>
      <c r="T122" s="163">
        <f>T123</f>
        <v>0.029999999999999999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84</v>
      </c>
      <c r="AT122" s="164" t="s">
        <v>73</v>
      </c>
      <c r="AU122" s="164" t="s">
        <v>74</v>
      </c>
      <c r="AY122" s="156" t="s">
        <v>163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73</v>
      </c>
      <c r="E123" s="166" t="s">
        <v>164</v>
      </c>
      <c r="F123" s="166" t="s">
        <v>165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SUM(P124:P138)</f>
        <v>0</v>
      </c>
      <c r="Q123" s="161"/>
      <c r="R123" s="162">
        <f>SUM(R124:R138)</f>
        <v>0.0028159999999999999</v>
      </c>
      <c r="S123" s="161"/>
      <c r="T123" s="163">
        <f>SUM(T124:T138)</f>
        <v>0.029999999999999999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84</v>
      </c>
      <c r="AT123" s="164" t="s">
        <v>73</v>
      </c>
      <c r="AU123" s="164" t="s">
        <v>82</v>
      </c>
      <c r="AY123" s="156" t="s">
        <v>163</v>
      </c>
      <c r="BK123" s="165">
        <f>SUM(BK124:BK138)</f>
        <v>0</v>
      </c>
    </row>
    <row r="124" s="2" customFormat="1" ht="24.15" customHeight="1">
      <c r="A124" s="34"/>
      <c r="B124" s="168"/>
      <c r="C124" s="169" t="s">
        <v>82</v>
      </c>
      <c r="D124" s="169" t="s">
        <v>167</v>
      </c>
      <c r="E124" s="170" t="s">
        <v>179</v>
      </c>
      <c r="F124" s="171" t="s">
        <v>180</v>
      </c>
      <c r="G124" s="172" t="s">
        <v>170</v>
      </c>
      <c r="H124" s="173">
        <v>6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123</v>
      </c>
      <c r="AT124" s="181" t="s">
        <v>167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370</v>
      </c>
    </row>
    <row r="125" s="2" customFormat="1" ht="24.15" customHeight="1">
      <c r="A125" s="34"/>
      <c r="B125" s="168"/>
      <c r="C125" s="183" t="s">
        <v>84</v>
      </c>
      <c r="D125" s="183" t="s">
        <v>173</v>
      </c>
      <c r="E125" s="184" t="s">
        <v>271</v>
      </c>
      <c r="F125" s="185" t="s">
        <v>272</v>
      </c>
      <c r="G125" s="186" t="s">
        <v>170</v>
      </c>
      <c r="H125" s="187">
        <v>6.9000000000000004</v>
      </c>
      <c r="I125" s="188"/>
      <c r="J125" s="189">
        <f>ROUND(I125*H125,2)</f>
        <v>0</v>
      </c>
      <c r="K125" s="190"/>
      <c r="L125" s="191"/>
      <c r="M125" s="192" t="s">
        <v>1</v>
      </c>
      <c r="N125" s="193" t="s">
        <v>39</v>
      </c>
      <c r="O125" s="73"/>
      <c r="P125" s="179">
        <f>O125*H125</f>
        <v>0</v>
      </c>
      <c r="Q125" s="179">
        <v>4.0000000000000003E-05</v>
      </c>
      <c r="R125" s="179">
        <f>Q125*H125</f>
        <v>0.00027600000000000004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176</v>
      </c>
      <c r="AT125" s="181" t="s">
        <v>173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371</v>
      </c>
    </row>
    <row r="126" s="2" customFormat="1" ht="24.15" customHeight="1">
      <c r="A126" s="34"/>
      <c r="B126" s="168"/>
      <c r="C126" s="169" t="s">
        <v>226</v>
      </c>
      <c r="D126" s="169" t="s">
        <v>167</v>
      </c>
      <c r="E126" s="170" t="s">
        <v>179</v>
      </c>
      <c r="F126" s="171" t="s">
        <v>180</v>
      </c>
      <c r="G126" s="172" t="s">
        <v>170</v>
      </c>
      <c r="H126" s="173">
        <v>6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123</v>
      </c>
      <c r="AT126" s="181" t="s">
        <v>167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372</v>
      </c>
    </row>
    <row r="127" s="2" customFormat="1" ht="24.15" customHeight="1">
      <c r="A127" s="34"/>
      <c r="B127" s="168"/>
      <c r="C127" s="183" t="s">
        <v>231</v>
      </c>
      <c r="D127" s="183" t="s">
        <v>173</v>
      </c>
      <c r="E127" s="184" t="s">
        <v>182</v>
      </c>
      <c r="F127" s="185" t="s">
        <v>183</v>
      </c>
      <c r="G127" s="186" t="s">
        <v>170</v>
      </c>
      <c r="H127" s="187">
        <v>6.9000000000000004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6.9999999999999994E-05</v>
      </c>
      <c r="R127" s="179">
        <f>Q127*H127</f>
        <v>0.00048299999999999998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176</v>
      </c>
      <c r="AT127" s="181" t="s">
        <v>173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373</v>
      </c>
    </row>
    <row r="128" s="2" customFormat="1" ht="24.15" customHeight="1">
      <c r="A128" s="34"/>
      <c r="B128" s="168"/>
      <c r="C128" s="169" t="s">
        <v>374</v>
      </c>
      <c r="D128" s="169" t="s">
        <v>167</v>
      </c>
      <c r="E128" s="170" t="s">
        <v>179</v>
      </c>
      <c r="F128" s="171" t="s">
        <v>180</v>
      </c>
      <c r="G128" s="172" t="s">
        <v>170</v>
      </c>
      <c r="H128" s="173">
        <v>14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123</v>
      </c>
      <c r="AT128" s="181" t="s">
        <v>167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375</v>
      </c>
    </row>
    <row r="129" s="2" customFormat="1" ht="24.15" customHeight="1">
      <c r="A129" s="34"/>
      <c r="B129" s="168"/>
      <c r="C129" s="183" t="s">
        <v>376</v>
      </c>
      <c r="D129" s="183" t="s">
        <v>173</v>
      </c>
      <c r="E129" s="184" t="s">
        <v>377</v>
      </c>
      <c r="F129" s="185" t="s">
        <v>378</v>
      </c>
      <c r="G129" s="186" t="s">
        <v>170</v>
      </c>
      <c r="H129" s="187">
        <v>16.100000000000001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5.0000000000000002E-05</v>
      </c>
      <c r="R129" s="179">
        <f>Q129*H129</f>
        <v>0.00080500000000000016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176</v>
      </c>
      <c r="AT129" s="181" t="s">
        <v>173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379</v>
      </c>
    </row>
    <row r="130" s="2" customFormat="1" ht="44.25" customHeight="1">
      <c r="A130" s="34"/>
      <c r="B130" s="168"/>
      <c r="C130" s="169" t="s">
        <v>178</v>
      </c>
      <c r="D130" s="169" t="s">
        <v>167</v>
      </c>
      <c r="E130" s="170" t="s">
        <v>280</v>
      </c>
      <c r="F130" s="171" t="s">
        <v>380</v>
      </c>
      <c r="G130" s="172" t="s">
        <v>282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0.029999999999999999</v>
      </c>
      <c r="T130" s="180">
        <f>S130*H130</f>
        <v>0.029999999999999999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123</v>
      </c>
      <c r="AT130" s="181" t="s">
        <v>167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123</v>
      </c>
      <c r="BM130" s="181" t="s">
        <v>381</v>
      </c>
    </row>
    <row r="131" s="2" customFormat="1" ht="16.5" customHeight="1">
      <c r="A131" s="34"/>
      <c r="B131" s="168"/>
      <c r="C131" s="169" t="s">
        <v>112</v>
      </c>
      <c r="D131" s="169" t="s">
        <v>167</v>
      </c>
      <c r="E131" s="170" t="s">
        <v>292</v>
      </c>
      <c r="F131" s="171" t="s">
        <v>293</v>
      </c>
      <c r="G131" s="172" t="s">
        <v>229</v>
      </c>
      <c r="H131" s="173">
        <v>4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123</v>
      </c>
      <c r="AT131" s="181" t="s">
        <v>167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123</v>
      </c>
      <c r="BM131" s="181" t="s">
        <v>382</v>
      </c>
    </row>
    <row r="132" s="2" customFormat="1" ht="16.5" customHeight="1">
      <c r="A132" s="34"/>
      <c r="B132" s="168"/>
      <c r="C132" s="183" t="s">
        <v>115</v>
      </c>
      <c r="D132" s="183" t="s">
        <v>173</v>
      </c>
      <c r="E132" s="184" t="s">
        <v>295</v>
      </c>
      <c r="F132" s="185" t="s">
        <v>335</v>
      </c>
      <c r="G132" s="186" t="s">
        <v>229</v>
      </c>
      <c r="H132" s="187">
        <v>4</v>
      </c>
      <c r="I132" s="188"/>
      <c r="J132" s="189">
        <f>ROUND(I132*H132,2)</f>
        <v>0</v>
      </c>
      <c r="K132" s="190"/>
      <c r="L132" s="191"/>
      <c r="M132" s="192" t="s">
        <v>1</v>
      </c>
      <c r="N132" s="193" t="s">
        <v>39</v>
      </c>
      <c r="O132" s="73"/>
      <c r="P132" s="179">
        <f>O132*H132</f>
        <v>0</v>
      </c>
      <c r="Q132" s="179">
        <v>3.0000000000000001E-05</v>
      </c>
      <c r="R132" s="179">
        <f>Q132*H132</f>
        <v>0.00012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176</v>
      </c>
      <c r="AT132" s="181" t="s">
        <v>173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123</v>
      </c>
      <c r="BM132" s="181" t="s">
        <v>383</v>
      </c>
    </row>
    <row r="133" s="2" customFormat="1" ht="24.15" customHeight="1">
      <c r="A133" s="34"/>
      <c r="B133" s="168"/>
      <c r="C133" s="169" t="s">
        <v>384</v>
      </c>
      <c r="D133" s="169" t="s">
        <v>167</v>
      </c>
      <c r="E133" s="170" t="s">
        <v>385</v>
      </c>
      <c r="F133" s="171" t="s">
        <v>386</v>
      </c>
      <c r="G133" s="172" t="s">
        <v>229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123</v>
      </c>
      <c r="AT133" s="181" t="s">
        <v>167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123</v>
      </c>
      <c r="BM133" s="181" t="s">
        <v>387</v>
      </c>
    </row>
    <row r="134" s="2" customFormat="1" ht="24.15" customHeight="1">
      <c r="A134" s="34"/>
      <c r="B134" s="168"/>
      <c r="C134" s="183" t="s">
        <v>388</v>
      </c>
      <c r="D134" s="183" t="s">
        <v>173</v>
      </c>
      <c r="E134" s="184" t="s">
        <v>389</v>
      </c>
      <c r="F134" s="185" t="s">
        <v>390</v>
      </c>
      <c r="G134" s="186" t="s">
        <v>229</v>
      </c>
      <c r="H134" s="187">
        <v>1</v>
      </c>
      <c r="I134" s="188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73"/>
      <c r="P134" s="179">
        <f>O134*H134</f>
        <v>0</v>
      </c>
      <c r="Q134" s="179">
        <v>0.00046999999999999999</v>
      </c>
      <c r="R134" s="179">
        <f>Q134*H134</f>
        <v>0.00046999999999999999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176</v>
      </c>
      <c r="AT134" s="181" t="s">
        <v>173</v>
      </c>
      <c r="AU134" s="181" t="s">
        <v>84</v>
      </c>
      <c r="AY134" s="15" t="s">
        <v>163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82</v>
      </c>
      <c r="BK134" s="182">
        <f>ROUND(I134*H134,2)</f>
        <v>0</v>
      </c>
      <c r="BL134" s="15" t="s">
        <v>123</v>
      </c>
      <c r="BM134" s="181" t="s">
        <v>391</v>
      </c>
    </row>
    <row r="135" s="2" customFormat="1" ht="16.5" customHeight="1">
      <c r="A135" s="34"/>
      <c r="B135" s="168"/>
      <c r="C135" s="169" t="s">
        <v>118</v>
      </c>
      <c r="D135" s="169" t="s">
        <v>167</v>
      </c>
      <c r="E135" s="170" t="s">
        <v>298</v>
      </c>
      <c r="F135" s="171" t="s">
        <v>299</v>
      </c>
      <c r="G135" s="172" t="s">
        <v>229</v>
      </c>
      <c r="H135" s="173">
        <v>0.80000000000000004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123</v>
      </c>
      <c r="AT135" s="181" t="s">
        <v>167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123</v>
      </c>
      <c r="BM135" s="181" t="s">
        <v>392</v>
      </c>
    </row>
    <row r="136" s="2" customFormat="1" ht="24.15" customHeight="1">
      <c r="A136" s="34"/>
      <c r="B136" s="168"/>
      <c r="C136" s="183" t="s">
        <v>8</v>
      </c>
      <c r="D136" s="183" t="s">
        <v>173</v>
      </c>
      <c r="E136" s="184" t="s">
        <v>301</v>
      </c>
      <c r="F136" s="185" t="s">
        <v>302</v>
      </c>
      <c r="G136" s="186" t="s">
        <v>170</v>
      </c>
      <c r="H136" s="187">
        <v>0.80000000000000004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73"/>
      <c r="P136" s="179">
        <f>O136*H136</f>
        <v>0</v>
      </c>
      <c r="Q136" s="179">
        <v>0.00058</v>
      </c>
      <c r="R136" s="179">
        <f>Q136*H136</f>
        <v>0.000464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176</v>
      </c>
      <c r="AT136" s="181" t="s">
        <v>173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123</v>
      </c>
      <c r="BM136" s="181" t="s">
        <v>393</v>
      </c>
    </row>
    <row r="137" s="2" customFormat="1" ht="21.75" customHeight="1">
      <c r="A137" s="34"/>
      <c r="B137" s="168"/>
      <c r="C137" s="169" t="s">
        <v>394</v>
      </c>
      <c r="D137" s="169" t="s">
        <v>167</v>
      </c>
      <c r="E137" s="170" t="s">
        <v>395</v>
      </c>
      <c r="F137" s="171" t="s">
        <v>396</v>
      </c>
      <c r="G137" s="172" t="s">
        <v>229</v>
      </c>
      <c r="H137" s="173">
        <v>0.29999999999999999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123</v>
      </c>
      <c r="AT137" s="181" t="s">
        <v>167</v>
      </c>
      <c r="AU137" s="181" t="s">
        <v>84</v>
      </c>
      <c r="AY137" s="15" t="s">
        <v>163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82</v>
      </c>
      <c r="BK137" s="182">
        <f>ROUND(I137*H137,2)</f>
        <v>0</v>
      </c>
      <c r="BL137" s="15" t="s">
        <v>123</v>
      </c>
      <c r="BM137" s="181" t="s">
        <v>397</v>
      </c>
    </row>
    <row r="138" s="2" customFormat="1" ht="16.5" customHeight="1">
      <c r="A138" s="34"/>
      <c r="B138" s="168"/>
      <c r="C138" s="183" t="s">
        <v>398</v>
      </c>
      <c r="D138" s="183" t="s">
        <v>173</v>
      </c>
      <c r="E138" s="184" t="s">
        <v>399</v>
      </c>
      <c r="F138" s="185" t="s">
        <v>400</v>
      </c>
      <c r="G138" s="186" t="s">
        <v>170</v>
      </c>
      <c r="H138" s="187">
        <v>0.29999999999999999</v>
      </c>
      <c r="I138" s="188"/>
      <c r="J138" s="189">
        <f>ROUND(I138*H138,2)</f>
        <v>0</v>
      </c>
      <c r="K138" s="190"/>
      <c r="L138" s="191"/>
      <c r="M138" s="192" t="s">
        <v>1</v>
      </c>
      <c r="N138" s="193" t="s">
        <v>39</v>
      </c>
      <c r="O138" s="73"/>
      <c r="P138" s="179">
        <f>O138*H138</f>
        <v>0</v>
      </c>
      <c r="Q138" s="179">
        <v>0.00066</v>
      </c>
      <c r="R138" s="179">
        <f>Q138*H138</f>
        <v>0.00019799999999999999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176</v>
      </c>
      <c r="AT138" s="181" t="s">
        <v>173</v>
      </c>
      <c r="AU138" s="181" t="s">
        <v>84</v>
      </c>
      <c r="AY138" s="15" t="s">
        <v>163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82</v>
      </c>
      <c r="BK138" s="182">
        <f>ROUND(I138*H138,2)</f>
        <v>0</v>
      </c>
      <c r="BL138" s="15" t="s">
        <v>123</v>
      </c>
      <c r="BM138" s="181" t="s">
        <v>401</v>
      </c>
    </row>
    <row r="139" s="12" customFormat="1" ht="25.92" customHeight="1">
      <c r="A139" s="12"/>
      <c r="B139" s="155"/>
      <c r="C139" s="12"/>
      <c r="D139" s="156" t="s">
        <v>73</v>
      </c>
      <c r="E139" s="157" t="s">
        <v>173</v>
      </c>
      <c r="F139" s="157" t="s">
        <v>241</v>
      </c>
      <c r="G139" s="12"/>
      <c r="H139" s="12"/>
      <c r="I139" s="158"/>
      <c r="J139" s="159">
        <f>BK139</f>
        <v>0</v>
      </c>
      <c r="K139" s="12"/>
      <c r="L139" s="155"/>
      <c r="M139" s="160"/>
      <c r="N139" s="161"/>
      <c r="O139" s="161"/>
      <c r="P139" s="162">
        <f>P140+P153</f>
        <v>0</v>
      </c>
      <c r="Q139" s="161"/>
      <c r="R139" s="162">
        <f>R140+R153</f>
        <v>0.011339999999999999</v>
      </c>
      <c r="S139" s="161"/>
      <c r="T139" s="163">
        <f>T140+T153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226</v>
      </c>
      <c r="AT139" s="164" t="s">
        <v>73</v>
      </c>
      <c r="AU139" s="164" t="s">
        <v>74</v>
      </c>
      <c r="AY139" s="156" t="s">
        <v>163</v>
      </c>
      <c r="BK139" s="165">
        <f>BK140+BK153</f>
        <v>0</v>
      </c>
    </row>
    <row r="140" s="12" customFormat="1" ht="22.8" customHeight="1">
      <c r="A140" s="12"/>
      <c r="B140" s="155"/>
      <c r="C140" s="12"/>
      <c r="D140" s="156" t="s">
        <v>73</v>
      </c>
      <c r="E140" s="166" t="s">
        <v>242</v>
      </c>
      <c r="F140" s="166" t="s">
        <v>243</v>
      </c>
      <c r="G140" s="12"/>
      <c r="H140" s="12"/>
      <c r="I140" s="158"/>
      <c r="J140" s="167">
        <f>BK140</f>
        <v>0</v>
      </c>
      <c r="K140" s="12"/>
      <c r="L140" s="155"/>
      <c r="M140" s="160"/>
      <c r="N140" s="161"/>
      <c r="O140" s="161"/>
      <c r="P140" s="162">
        <f>SUM(P141:P152)</f>
        <v>0</v>
      </c>
      <c r="Q140" s="161"/>
      <c r="R140" s="162">
        <f>SUM(R141:R152)</f>
        <v>0.0065400000000000007</v>
      </c>
      <c r="S140" s="161"/>
      <c r="T140" s="163">
        <f>SUM(T141:T152)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226</v>
      </c>
      <c r="AT140" s="164" t="s">
        <v>73</v>
      </c>
      <c r="AU140" s="164" t="s">
        <v>82</v>
      </c>
      <c r="AY140" s="156" t="s">
        <v>163</v>
      </c>
      <c r="BK140" s="165">
        <f>SUM(BK141:BK152)</f>
        <v>0</v>
      </c>
    </row>
    <row r="141" s="2" customFormat="1" ht="24.15" customHeight="1">
      <c r="A141" s="34"/>
      <c r="B141" s="168"/>
      <c r="C141" s="169" t="s">
        <v>123</v>
      </c>
      <c r="D141" s="169" t="s">
        <v>167</v>
      </c>
      <c r="E141" s="170" t="s">
        <v>304</v>
      </c>
      <c r="F141" s="171" t="s">
        <v>305</v>
      </c>
      <c r="G141" s="172" t="s">
        <v>229</v>
      </c>
      <c r="H141" s="173">
        <v>1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246</v>
      </c>
      <c r="AT141" s="181" t="s">
        <v>167</v>
      </c>
      <c r="AU141" s="181" t="s">
        <v>84</v>
      </c>
      <c r="AY141" s="15" t="s">
        <v>163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82</v>
      </c>
      <c r="BK141" s="182">
        <f>ROUND(I141*H141,2)</f>
        <v>0</v>
      </c>
      <c r="BL141" s="15" t="s">
        <v>246</v>
      </c>
      <c r="BM141" s="181" t="s">
        <v>402</v>
      </c>
    </row>
    <row r="142" s="2" customFormat="1" ht="16.5" customHeight="1">
      <c r="A142" s="34"/>
      <c r="B142" s="168"/>
      <c r="C142" s="183" t="s">
        <v>126</v>
      </c>
      <c r="D142" s="183" t="s">
        <v>173</v>
      </c>
      <c r="E142" s="184" t="s">
        <v>307</v>
      </c>
      <c r="F142" s="185" t="s">
        <v>403</v>
      </c>
      <c r="G142" s="186" t="s">
        <v>229</v>
      </c>
      <c r="H142" s="187">
        <v>1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0.00040000000000000002</v>
      </c>
      <c r="R142" s="179">
        <f>Q142*H142</f>
        <v>0.00040000000000000002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250</v>
      </c>
      <c r="AT142" s="181" t="s">
        <v>173</v>
      </c>
      <c r="AU142" s="181" t="s">
        <v>84</v>
      </c>
      <c r="AY142" s="15" t="s">
        <v>163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82</v>
      </c>
      <c r="BK142" s="182">
        <f>ROUND(I142*H142,2)</f>
        <v>0</v>
      </c>
      <c r="BL142" s="15" t="s">
        <v>250</v>
      </c>
      <c r="BM142" s="181" t="s">
        <v>404</v>
      </c>
    </row>
    <row r="143" s="2" customFormat="1" ht="24.15" customHeight="1">
      <c r="A143" s="34"/>
      <c r="B143" s="168"/>
      <c r="C143" s="169" t="s">
        <v>215</v>
      </c>
      <c r="D143" s="169" t="s">
        <v>167</v>
      </c>
      <c r="E143" s="170" t="s">
        <v>304</v>
      </c>
      <c r="F143" s="171" t="s">
        <v>305</v>
      </c>
      <c r="G143" s="172" t="s">
        <v>229</v>
      </c>
      <c r="H143" s="173">
        <v>12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246</v>
      </c>
      <c r="AT143" s="181" t="s">
        <v>167</v>
      </c>
      <c r="AU143" s="181" t="s">
        <v>84</v>
      </c>
      <c r="AY143" s="15" t="s">
        <v>163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82</v>
      </c>
      <c r="BK143" s="182">
        <f>ROUND(I143*H143,2)</f>
        <v>0</v>
      </c>
      <c r="BL143" s="15" t="s">
        <v>246</v>
      </c>
      <c r="BM143" s="181" t="s">
        <v>405</v>
      </c>
    </row>
    <row r="144" s="2" customFormat="1" ht="16.5" customHeight="1">
      <c r="A144" s="34"/>
      <c r="B144" s="168"/>
      <c r="C144" s="183" t="s">
        <v>203</v>
      </c>
      <c r="D144" s="183" t="s">
        <v>173</v>
      </c>
      <c r="E144" s="184" t="s">
        <v>406</v>
      </c>
      <c r="F144" s="185" t="s">
        <v>407</v>
      </c>
      <c r="G144" s="186" t="s">
        <v>229</v>
      </c>
      <c r="H144" s="187">
        <v>12</v>
      </c>
      <c r="I144" s="188"/>
      <c r="J144" s="189">
        <f>ROUND(I144*H144,2)</f>
        <v>0</v>
      </c>
      <c r="K144" s="190"/>
      <c r="L144" s="191"/>
      <c r="M144" s="192" t="s">
        <v>1</v>
      </c>
      <c r="N144" s="193" t="s">
        <v>39</v>
      </c>
      <c r="O144" s="73"/>
      <c r="P144" s="179">
        <f>O144*H144</f>
        <v>0</v>
      </c>
      <c r="Q144" s="179">
        <v>0.00040000000000000002</v>
      </c>
      <c r="R144" s="179">
        <f>Q144*H144</f>
        <v>0.0048000000000000004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250</v>
      </c>
      <c r="AT144" s="181" t="s">
        <v>173</v>
      </c>
      <c r="AU144" s="181" t="s">
        <v>84</v>
      </c>
      <c r="AY144" s="15" t="s">
        <v>163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82</v>
      </c>
      <c r="BK144" s="182">
        <f>ROUND(I144*H144,2)</f>
        <v>0</v>
      </c>
      <c r="BL144" s="15" t="s">
        <v>250</v>
      </c>
      <c r="BM144" s="181" t="s">
        <v>408</v>
      </c>
    </row>
    <row r="145" s="2" customFormat="1" ht="24.15" customHeight="1">
      <c r="A145" s="34"/>
      <c r="B145" s="168"/>
      <c r="C145" s="169" t="s">
        <v>207</v>
      </c>
      <c r="D145" s="169" t="s">
        <v>167</v>
      </c>
      <c r="E145" s="170" t="s">
        <v>304</v>
      </c>
      <c r="F145" s="171" t="s">
        <v>305</v>
      </c>
      <c r="G145" s="172" t="s">
        <v>229</v>
      </c>
      <c r="H145" s="173">
        <v>1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246</v>
      </c>
      <c r="AT145" s="181" t="s">
        <v>167</v>
      </c>
      <c r="AU145" s="181" t="s">
        <v>84</v>
      </c>
      <c r="AY145" s="15" t="s">
        <v>163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82</v>
      </c>
      <c r="BK145" s="182">
        <f>ROUND(I145*H145,2)</f>
        <v>0</v>
      </c>
      <c r="BL145" s="15" t="s">
        <v>246</v>
      </c>
      <c r="BM145" s="181" t="s">
        <v>409</v>
      </c>
    </row>
    <row r="146" s="2" customFormat="1" ht="16.5" customHeight="1">
      <c r="A146" s="34"/>
      <c r="B146" s="168"/>
      <c r="C146" s="183" t="s">
        <v>166</v>
      </c>
      <c r="D146" s="183" t="s">
        <v>173</v>
      </c>
      <c r="E146" s="184" t="s">
        <v>410</v>
      </c>
      <c r="F146" s="185" t="s">
        <v>411</v>
      </c>
      <c r="G146" s="186" t="s">
        <v>229</v>
      </c>
      <c r="H146" s="187">
        <v>1</v>
      </c>
      <c r="I146" s="188"/>
      <c r="J146" s="189">
        <f>ROUND(I146*H146,2)</f>
        <v>0</v>
      </c>
      <c r="K146" s="190"/>
      <c r="L146" s="191"/>
      <c r="M146" s="192" t="s">
        <v>1</v>
      </c>
      <c r="N146" s="193" t="s">
        <v>39</v>
      </c>
      <c r="O146" s="73"/>
      <c r="P146" s="179">
        <f>O146*H146</f>
        <v>0</v>
      </c>
      <c r="Q146" s="179">
        <v>0.00040000000000000002</v>
      </c>
      <c r="R146" s="179">
        <f>Q146*H146</f>
        <v>0.00040000000000000002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250</v>
      </c>
      <c r="AT146" s="181" t="s">
        <v>173</v>
      </c>
      <c r="AU146" s="181" t="s">
        <v>84</v>
      </c>
      <c r="AY146" s="15" t="s">
        <v>163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82</v>
      </c>
      <c r="BK146" s="182">
        <f>ROUND(I146*H146,2)</f>
        <v>0</v>
      </c>
      <c r="BL146" s="15" t="s">
        <v>250</v>
      </c>
      <c r="BM146" s="181" t="s">
        <v>412</v>
      </c>
    </row>
    <row r="147" s="2" customFormat="1" ht="24.15" customHeight="1">
      <c r="A147" s="34"/>
      <c r="B147" s="168"/>
      <c r="C147" s="169" t="s">
        <v>172</v>
      </c>
      <c r="D147" s="169" t="s">
        <v>167</v>
      </c>
      <c r="E147" s="170" t="s">
        <v>304</v>
      </c>
      <c r="F147" s="171" t="s">
        <v>305</v>
      </c>
      <c r="G147" s="172" t="s">
        <v>229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246</v>
      </c>
      <c r="AT147" s="181" t="s">
        <v>167</v>
      </c>
      <c r="AU147" s="181" t="s">
        <v>84</v>
      </c>
      <c r="AY147" s="15" t="s">
        <v>163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82</v>
      </c>
      <c r="BK147" s="182">
        <f>ROUND(I147*H147,2)</f>
        <v>0</v>
      </c>
      <c r="BL147" s="15" t="s">
        <v>246</v>
      </c>
      <c r="BM147" s="181" t="s">
        <v>413</v>
      </c>
    </row>
    <row r="148" s="2" customFormat="1" ht="16.5" customHeight="1">
      <c r="A148" s="34"/>
      <c r="B148" s="168"/>
      <c r="C148" s="183" t="s">
        <v>414</v>
      </c>
      <c r="D148" s="183" t="s">
        <v>173</v>
      </c>
      <c r="E148" s="184" t="s">
        <v>415</v>
      </c>
      <c r="F148" s="185" t="s">
        <v>416</v>
      </c>
      <c r="G148" s="186" t="s">
        <v>229</v>
      </c>
      <c r="H148" s="187">
        <v>1</v>
      </c>
      <c r="I148" s="188"/>
      <c r="J148" s="189">
        <f>ROUND(I148*H148,2)</f>
        <v>0</v>
      </c>
      <c r="K148" s="190"/>
      <c r="L148" s="191"/>
      <c r="M148" s="192" t="s">
        <v>1</v>
      </c>
      <c r="N148" s="193" t="s">
        <v>39</v>
      </c>
      <c r="O148" s="73"/>
      <c r="P148" s="179">
        <f>O148*H148</f>
        <v>0</v>
      </c>
      <c r="Q148" s="179">
        <v>0.00040000000000000002</v>
      </c>
      <c r="R148" s="179">
        <f>Q148*H148</f>
        <v>0.00040000000000000002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250</v>
      </c>
      <c r="AT148" s="181" t="s">
        <v>173</v>
      </c>
      <c r="AU148" s="181" t="s">
        <v>84</v>
      </c>
      <c r="AY148" s="15" t="s">
        <v>163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82</v>
      </c>
      <c r="BK148" s="182">
        <f>ROUND(I148*H148,2)</f>
        <v>0</v>
      </c>
      <c r="BL148" s="15" t="s">
        <v>250</v>
      </c>
      <c r="BM148" s="181" t="s">
        <v>417</v>
      </c>
    </row>
    <row r="149" s="2" customFormat="1" ht="24.15" customHeight="1">
      <c r="A149" s="34"/>
      <c r="B149" s="168"/>
      <c r="C149" s="169" t="s">
        <v>418</v>
      </c>
      <c r="D149" s="169" t="s">
        <v>167</v>
      </c>
      <c r="E149" s="170" t="s">
        <v>419</v>
      </c>
      <c r="F149" s="171" t="s">
        <v>420</v>
      </c>
      <c r="G149" s="172" t="s">
        <v>229</v>
      </c>
      <c r="H149" s="173">
        <v>1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246</v>
      </c>
      <c r="AT149" s="181" t="s">
        <v>167</v>
      </c>
      <c r="AU149" s="181" t="s">
        <v>84</v>
      </c>
      <c r="AY149" s="15" t="s">
        <v>163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82</v>
      </c>
      <c r="BK149" s="182">
        <f>ROUND(I149*H149,2)</f>
        <v>0</v>
      </c>
      <c r="BL149" s="15" t="s">
        <v>246</v>
      </c>
      <c r="BM149" s="181" t="s">
        <v>421</v>
      </c>
    </row>
    <row r="150" s="2" customFormat="1" ht="16.5" customHeight="1">
      <c r="A150" s="34"/>
      <c r="B150" s="168"/>
      <c r="C150" s="183" t="s">
        <v>422</v>
      </c>
      <c r="D150" s="183" t="s">
        <v>173</v>
      </c>
      <c r="E150" s="184" t="s">
        <v>423</v>
      </c>
      <c r="F150" s="185" t="s">
        <v>424</v>
      </c>
      <c r="G150" s="186" t="s">
        <v>229</v>
      </c>
      <c r="H150" s="187">
        <v>1</v>
      </c>
      <c r="I150" s="188"/>
      <c r="J150" s="189">
        <f>ROUND(I150*H150,2)</f>
        <v>0</v>
      </c>
      <c r="K150" s="190"/>
      <c r="L150" s="191"/>
      <c r="M150" s="192" t="s">
        <v>1</v>
      </c>
      <c r="N150" s="193" t="s">
        <v>39</v>
      </c>
      <c r="O150" s="73"/>
      <c r="P150" s="179">
        <f>O150*H150</f>
        <v>0</v>
      </c>
      <c r="Q150" s="179">
        <v>0.00040000000000000002</v>
      </c>
      <c r="R150" s="179">
        <f>Q150*H150</f>
        <v>0.00040000000000000002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250</v>
      </c>
      <c r="AT150" s="181" t="s">
        <v>173</v>
      </c>
      <c r="AU150" s="181" t="s">
        <v>84</v>
      </c>
      <c r="AY150" s="15" t="s">
        <v>163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82</v>
      </c>
      <c r="BK150" s="182">
        <f>ROUND(I150*H150,2)</f>
        <v>0</v>
      </c>
      <c r="BL150" s="15" t="s">
        <v>250</v>
      </c>
      <c r="BM150" s="181" t="s">
        <v>425</v>
      </c>
    </row>
    <row r="151" s="2" customFormat="1" ht="16.5" customHeight="1">
      <c r="A151" s="34"/>
      <c r="B151" s="168"/>
      <c r="C151" s="169" t="s">
        <v>176</v>
      </c>
      <c r="D151" s="169" t="s">
        <v>167</v>
      </c>
      <c r="E151" s="170" t="s">
        <v>426</v>
      </c>
      <c r="F151" s="171" t="s">
        <v>427</v>
      </c>
      <c r="G151" s="172" t="s">
        <v>229</v>
      </c>
      <c r="H151" s="173">
        <v>1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246</v>
      </c>
      <c r="AT151" s="181" t="s">
        <v>167</v>
      </c>
      <c r="AU151" s="181" t="s">
        <v>84</v>
      </c>
      <c r="AY151" s="15" t="s">
        <v>163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82</v>
      </c>
      <c r="BK151" s="182">
        <f>ROUND(I151*H151,2)</f>
        <v>0</v>
      </c>
      <c r="BL151" s="15" t="s">
        <v>246</v>
      </c>
      <c r="BM151" s="181" t="s">
        <v>428</v>
      </c>
    </row>
    <row r="152" s="2" customFormat="1" ht="16.5" customHeight="1">
      <c r="A152" s="34"/>
      <c r="B152" s="168"/>
      <c r="C152" s="183" t="s">
        <v>429</v>
      </c>
      <c r="D152" s="183" t="s">
        <v>173</v>
      </c>
      <c r="E152" s="184" t="s">
        <v>430</v>
      </c>
      <c r="F152" s="185" t="s">
        <v>431</v>
      </c>
      <c r="G152" s="186" t="s">
        <v>229</v>
      </c>
      <c r="H152" s="187">
        <v>1</v>
      </c>
      <c r="I152" s="188"/>
      <c r="J152" s="189">
        <f>ROUND(I152*H152,2)</f>
        <v>0</v>
      </c>
      <c r="K152" s="190"/>
      <c r="L152" s="191"/>
      <c r="M152" s="192" t="s">
        <v>1</v>
      </c>
      <c r="N152" s="193" t="s">
        <v>39</v>
      </c>
      <c r="O152" s="73"/>
      <c r="P152" s="179">
        <f>O152*H152</f>
        <v>0</v>
      </c>
      <c r="Q152" s="179">
        <v>0.00013999999999999999</v>
      </c>
      <c r="R152" s="179">
        <f>Q152*H152</f>
        <v>0.00013999999999999999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250</v>
      </c>
      <c r="AT152" s="181" t="s">
        <v>173</v>
      </c>
      <c r="AU152" s="181" t="s">
        <v>84</v>
      </c>
      <c r="AY152" s="15" t="s">
        <v>163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82</v>
      </c>
      <c r="BK152" s="182">
        <f>ROUND(I152*H152,2)</f>
        <v>0</v>
      </c>
      <c r="BL152" s="15" t="s">
        <v>250</v>
      </c>
      <c r="BM152" s="181" t="s">
        <v>432</v>
      </c>
    </row>
    <row r="153" s="12" customFormat="1" ht="22.8" customHeight="1">
      <c r="A153" s="12"/>
      <c r="B153" s="155"/>
      <c r="C153" s="12"/>
      <c r="D153" s="156" t="s">
        <v>73</v>
      </c>
      <c r="E153" s="166" t="s">
        <v>259</v>
      </c>
      <c r="F153" s="166" t="s">
        <v>260</v>
      </c>
      <c r="G153" s="12"/>
      <c r="H153" s="12"/>
      <c r="I153" s="158"/>
      <c r="J153" s="167">
        <f>BK153</f>
        <v>0</v>
      </c>
      <c r="K153" s="12"/>
      <c r="L153" s="155"/>
      <c r="M153" s="160"/>
      <c r="N153" s="161"/>
      <c r="O153" s="161"/>
      <c r="P153" s="162">
        <f>SUM(P154:P157)</f>
        <v>0</v>
      </c>
      <c r="Q153" s="161"/>
      <c r="R153" s="162">
        <f>SUM(R154:R157)</f>
        <v>0.0047999999999999996</v>
      </c>
      <c r="S153" s="161"/>
      <c r="T153" s="163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6" t="s">
        <v>226</v>
      </c>
      <c r="AT153" s="164" t="s">
        <v>73</v>
      </c>
      <c r="AU153" s="164" t="s">
        <v>82</v>
      </c>
      <c r="AY153" s="156" t="s">
        <v>163</v>
      </c>
      <c r="BK153" s="165">
        <f>SUM(BK154:BK157)</f>
        <v>0</v>
      </c>
    </row>
    <row r="154" s="2" customFormat="1" ht="16.5" customHeight="1">
      <c r="A154" s="34"/>
      <c r="B154" s="168"/>
      <c r="C154" s="169" t="s">
        <v>129</v>
      </c>
      <c r="D154" s="169" t="s">
        <v>167</v>
      </c>
      <c r="E154" s="170" t="s">
        <v>310</v>
      </c>
      <c r="F154" s="171" t="s">
        <v>311</v>
      </c>
      <c r="G154" s="172" t="s">
        <v>229</v>
      </c>
      <c r="H154" s="173">
        <v>10</v>
      </c>
      <c r="I154" s="174"/>
      <c r="J154" s="175">
        <f>ROUND(I154*H154,2)</f>
        <v>0</v>
      </c>
      <c r="K154" s="176"/>
      <c r="L154" s="35"/>
      <c r="M154" s="177" t="s">
        <v>1</v>
      </c>
      <c r="N154" s="178" t="s">
        <v>39</v>
      </c>
      <c r="O154" s="73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246</v>
      </c>
      <c r="AT154" s="181" t="s">
        <v>167</v>
      </c>
      <c r="AU154" s="181" t="s">
        <v>84</v>
      </c>
      <c r="AY154" s="15" t="s">
        <v>163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5" t="s">
        <v>82</v>
      </c>
      <c r="BK154" s="182">
        <f>ROUND(I154*H154,2)</f>
        <v>0</v>
      </c>
      <c r="BL154" s="15" t="s">
        <v>246</v>
      </c>
      <c r="BM154" s="181" t="s">
        <v>433</v>
      </c>
    </row>
    <row r="155" s="2" customFormat="1" ht="24.15" customHeight="1">
      <c r="A155" s="34"/>
      <c r="B155" s="168"/>
      <c r="C155" s="183" t="s">
        <v>132</v>
      </c>
      <c r="D155" s="183" t="s">
        <v>173</v>
      </c>
      <c r="E155" s="184" t="s">
        <v>313</v>
      </c>
      <c r="F155" s="185" t="s">
        <v>314</v>
      </c>
      <c r="G155" s="186" t="s">
        <v>229</v>
      </c>
      <c r="H155" s="187">
        <v>10</v>
      </c>
      <c r="I155" s="188"/>
      <c r="J155" s="189">
        <f>ROUND(I155*H155,2)</f>
        <v>0</v>
      </c>
      <c r="K155" s="190"/>
      <c r="L155" s="191"/>
      <c r="M155" s="192" t="s">
        <v>1</v>
      </c>
      <c r="N155" s="193" t="s">
        <v>39</v>
      </c>
      <c r="O155" s="73"/>
      <c r="P155" s="179">
        <f>O155*H155</f>
        <v>0</v>
      </c>
      <c r="Q155" s="179">
        <v>3.0000000000000001E-05</v>
      </c>
      <c r="R155" s="179">
        <f>Q155*H155</f>
        <v>0.00030000000000000003</v>
      </c>
      <c r="S155" s="179">
        <v>0</v>
      </c>
      <c r="T155" s="18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1" t="s">
        <v>250</v>
      </c>
      <c r="AT155" s="181" t="s">
        <v>173</v>
      </c>
      <c r="AU155" s="181" t="s">
        <v>84</v>
      </c>
      <c r="AY155" s="15" t="s">
        <v>163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5" t="s">
        <v>82</v>
      </c>
      <c r="BK155" s="182">
        <f>ROUND(I155*H155,2)</f>
        <v>0</v>
      </c>
      <c r="BL155" s="15" t="s">
        <v>250</v>
      </c>
      <c r="BM155" s="181" t="s">
        <v>434</v>
      </c>
    </row>
    <row r="156" s="2" customFormat="1" ht="16.5" customHeight="1">
      <c r="A156" s="34"/>
      <c r="B156" s="168"/>
      <c r="C156" s="169" t="s">
        <v>255</v>
      </c>
      <c r="D156" s="169" t="s">
        <v>167</v>
      </c>
      <c r="E156" s="170" t="s">
        <v>316</v>
      </c>
      <c r="F156" s="171" t="s">
        <v>317</v>
      </c>
      <c r="G156" s="172" t="s">
        <v>229</v>
      </c>
      <c r="H156" s="173">
        <v>10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39</v>
      </c>
      <c r="O156" s="73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246</v>
      </c>
      <c r="AT156" s="181" t="s">
        <v>167</v>
      </c>
      <c r="AU156" s="181" t="s">
        <v>84</v>
      </c>
      <c r="AY156" s="15" t="s">
        <v>163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5" t="s">
        <v>82</v>
      </c>
      <c r="BK156" s="182">
        <f>ROUND(I156*H156,2)</f>
        <v>0</v>
      </c>
      <c r="BL156" s="15" t="s">
        <v>246</v>
      </c>
      <c r="BM156" s="181" t="s">
        <v>435</v>
      </c>
    </row>
    <row r="157" s="2" customFormat="1" ht="24.15" customHeight="1">
      <c r="A157" s="34"/>
      <c r="B157" s="168"/>
      <c r="C157" s="183" t="s">
        <v>7</v>
      </c>
      <c r="D157" s="183" t="s">
        <v>173</v>
      </c>
      <c r="E157" s="184" t="s">
        <v>319</v>
      </c>
      <c r="F157" s="185" t="s">
        <v>320</v>
      </c>
      <c r="G157" s="186" t="s">
        <v>229</v>
      </c>
      <c r="H157" s="187">
        <v>10</v>
      </c>
      <c r="I157" s="188"/>
      <c r="J157" s="189">
        <f>ROUND(I157*H157,2)</f>
        <v>0</v>
      </c>
      <c r="K157" s="190"/>
      <c r="L157" s="191"/>
      <c r="M157" s="194" t="s">
        <v>1</v>
      </c>
      <c r="N157" s="195" t="s">
        <v>39</v>
      </c>
      <c r="O157" s="196"/>
      <c r="P157" s="197">
        <f>O157*H157</f>
        <v>0</v>
      </c>
      <c r="Q157" s="197">
        <v>0.00044999999999999999</v>
      </c>
      <c r="R157" s="197">
        <f>Q157*H157</f>
        <v>0.0044999999999999997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250</v>
      </c>
      <c r="AT157" s="181" t="s">
        <v>173</v>
      </c>
      <c r="AU157" s="181" t="s">
        <v>84</v>
      </c>
      <c r="AY157" s="15" t="s">
        <v>163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5" t="s">
        <v>82</v>
      </c>
      <c r="BK157" s="182">
        <f>ROUND(I157*H157,2)</f>
        <v>0</v>
      </c>
      <c r="BL157" s="15" t="s">
        <v>250</v>
      </c>
      <c r="BM157" s="181" t="s">
        <v>436</v>
      </c>
    </row>
    <row r="158" s="2" customFormat="1" ht="6.96" customHeight="1">
      <c r="A158" s="34"/>
      <c r="B158" s="56"/>
      <c r="C158" s="57"/>
      <c r="D158" s="57"/>
      <c r="E158" s="57"/>
      <c r="F158" s="57"/>
      <c r="G158" s="57"/>
      <c r="H158" s="57"/>
      <c r="I158" s="57"/>
      <c r="J158" s="57"/>
      <c r="K158" s="57"/>
      <c r="L158" s="35"/>
      <c r="M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</row>
  </sheetData>
  <autoFilter ref="C120:K15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437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ROUND((SUM(BE120:BE136)),  2)</f>
        <v>0</v>
      </c>
      <c r="G33" s="34"/>
      <c r="H33" s="34"/>
      <c r="I33" s="124">
        <v>0.20999999999999999</v>
      </c>
      <c r="J33" s="123">
        <f>ROUND(((SUM(BE120:BE136))*I33),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ROUND((SUM(BF120:BF136)),  2)</f>
        <v>0</v>
      </c>
      <c r="G34" s="34"/>
      <c r="H34" s="34"/>
      <c r="I34" s="124">
        <v>0.14999999999999999</v>
      </c>
      <c r="J34" s="123">
        <f>ROUND(((SUM(BF120:BF136))*I34),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ROUND((SUM(BG120:BG136)),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ROUND((SUM(BH120:BH136)),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ROUND((SUM(BI120:BI136)),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06 - Rozvaděč ROPP 1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145</v>
      </c>
      <c r="E99" s="138"/>
      <c r="F99" s="138"/>
      <c r="G99" s="138"/>
      <c r="H99" s="138"/>
      <c r="I99" s="138"/>
      <c r="J99" s="139">
        <f>J131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146</v>
      </c>
      <c r="E100" s="142"/>
      <c r="F100" s="142"/>
      <c r="G100" s="142"/>
      <c r="H100" s="142"/>
      <c r="I100" s="142"/>
      <c r="J100" s="143">
        <f>J132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148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 Bělský les - BD, ul. Vaňkova 52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136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06 - Rozvaděč ROPP 1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18. 4. 2023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149</v>
      </c>
      <c r="D119" s="147" t="s">
        <v>59</v>
      </c>
      <c r="E119" s="147" t="s">
        <v>55</v>
      </c>
      <c r="F119" s="147" t="s">
        <v>56</v>
      </c>
      <c r="G119" s="147" t="s">
        <v>150</v>
      </c>
      <c r="H119" s="147" t="s">
        <v>151</v>
      </c>
      <c r="I119" s="147" t="s">
        <v>152</v>
      </c>
      <c r="J119" s="148" t="s">
        <v>140</v>
      </c>
      <c r="K119" s="149" t="s">
        <v>153</v>
      </c>
      <c r="L119" s="150"/>
      <c r="M119" s="82" t="s">
        <v>1</v>
      </c>
      <c r="N119" s="83" t="s">
        <v>38</v>
      </c>
      <c r="O119" s="83" t="s">
        <v>154</v>
      </c>
      <c r="P119" s="83" t="s">
        <v>155</v>
      </c>
      <c r="Q119" s="83" t="s">
        <v>156</v>
      </c>
      <c r="R119" s="83" t="s">
        <v>157</v>
      </c>
      <c r="S119" s="83" t="s">
        <v>158</v>
      </c>
      <c r="T119" s="84" t="s">
        <v>159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160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P121+P131</f>
        <v>0</v>
      </c>
      <c r="Q120" s="86"/>
      <c r="R120" s="152">
        <f>R121+R131</f>
        <v>0.020979999999999999</v>
      </c>
      <c r="S120" s="86"/>
      <c r="T120" s="153">
        <f>T121+T131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73</v>
      </c>
      <c r="AU120" s="15" t="s">
        <v>142</v>
      </c>
      <c r="BK120" s="154">
        <f>BK121+BK131</f>
        <v>0</v>
      </c>
    </row>
    <row r="121" s="12" customFormat="1" ht="25.92" customHeight="1">
      <c r="A121" s="12"/>
      <c r="B121" s="155"/>
      <c r="C121" s="12"/>
      <c r="D121" s="156" t="s">
        <v>73</v>
      </c>
      <c r="E121" s="157" t="s">
        <v>161</v>
      </c>
      <c r="F121" s="157" t="s">
        <v>162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0.001444</v>
      </c>
      <c r="S121" s="161"/>
      <c r="T121" s="16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84</v>
      </c>
      <c r="AT121" s="164" t="s">
        <v>73</v>
      </c>
      <c r="AU121" s="164" t="s">
        <v>74</v>
      </c>
      <c r="AY121" s="156" t="s">
        <v>163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73</v>
      </c>
      <c r="E122" s="166" t="s">
        <v>164</v>
      </c>
      <c r="F122" s="166" t="s">
        <v>165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SUM(P123:P130)</f>
        <v>0</v>
      </c>
      <c r="Q122" s="161"/>
      <c r="R122" s="162">
        <f>SUM(R123:R130)</f>
        <v>0.001444</v>
      </c>
      <c r="S122" s="161"/>
      <c r="T122" s="163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84</v>
      </c>
      <c r="AT122" s="164" t="s">
        <v>73</v>
      </c>
      <c r="AU122" s="164" t="s">
        <v>82</v>
      </c>
      <c r="AY122" s="156" t="s">
        <v>163</v>
      </c>
      <c r="BK122" s="165">
        <f>SUM(BK123:BK130)</f>
        <v>0</v>
      </c>
    </row>
    <row r="123" s="2" customFormat="1" ht="24.15" customHeight="1">
      <c r="A123" s="34"/>
      <c r="B123" s="168"/>
      <c r="C123" s="169" t="s">
        <v>418</v>
      </c>
      <c r="D123" s="169" t="s">
        <v>167</v>
      </c>
      <c r="E123" s="170" t="s">
        <v>438</v>
      </c>
      <c r="F123" s="171" t="s">
        <v>439</v>
      </c>
      <c r="G123" s="172" t="s">
        <v>229</v>
      </c>
      <c r="H123" s="173">
        <v>1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123</v>
      </c>
      <c r="AT123" s="181" t="s">
        <v>167</v>
      </c>
      <c r="AU123" s="181" t="s">
        <v>84</v>
      </c>
      <c r="AY123" s="15" t="s">
        <v>163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82</v>
      </c>
      <c r="BK123" s="182">
        <f>ROUND(I123*H123,2)</f>
        <v>0</v>
      </c>
      <c r="BL123" s="15" t="s">
        <v>123</v>
      </c>
      <c r="BM123" s="181" t="s">
        <v>440</v>
      </c>
    </row>
    <row r="124" s="2" customFormat="1" ht="16.5" customHeight="1">
      <c r="A124" s="34"/>
      <c r="B124" s="168"/>
      <c r="C124" s="183" t="s">
        <v>422</v>
      </c>
      <c r="D124" s="183" t="s">
        <v>173</v>
      </c>
      <c r="E124" s="184" t="s">
        <v>441</v>
      </c>
      <c r="F124" s="185" t="s">
        <v>442</v>
      </c>
      <c r="G124" s="186" t="s">
        <v>229</v>
      </c>
      <c r="H124" s="187">
        <v>1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0.00023000000000000001</v>
      </c>
      <c r="R124" s="179">
        <f>Q124*H124</f>
        <v>0.00023000000000000001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176</v>
      </c>
      <c r="AT124" s="181" t="s">
        <v>173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443</v>
      </c>
    </row>
    <row r="125" s="2" customFormat="1" ht="16.5" customHeight="1">
      <c r="A125" s="34"/>
      <c r="B125" s="168"/>
      <c r="C125" s="169" t="s">
        <v>176</v>
      </c>
      <c r="D125" s="169" t="s">
        <v>167</v>
      </c>
      <c r="E125" s="170" t="s">
        <v>444</v>
      </c>
      <c r="F125" s="171" t="s">
        <v>445</v>
      </c>
      <c r="G125" s="172" t="s">
        <v>229</v>
      </c>
      <c r="H125" s="173">
        <v>3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123</v>
      </c>
      <c r="AT125" s="181" t="s">
        <v>167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446</v>
      </c>
    </row>
    <row r="126" s="2" customFormat="1" ht="24.15" customHeight="1">
      <c r="A126" s="34"/>
      <c r="B126" s="168"/>
      <c r="C126" s="183" t="s">
        <v>429</v>
      </c>
      <c r="D126" s="183" t="s">
        <v>173</v>
      </c>
      <c r="E126" s="184" t="s">
        <v>447</v>
      </c>
      <c r="F126" s="185" t="s">
        <v>448</v>
      </c>
      <c r="G126" s="186" t="s">
        <v>229</v>
      </c>
      <c r="H126" s="187">
        <v>3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39</v>
      </c>
      <c r="O126" s="73"/>
      <c r="P126" s="179">
        <f>O126*H126</f>
        <v>0</v>
      </c>
      <c r="Q126" s="179">
        <v>0.00029999999999999997</v>
      </c>
      <c r="R126" s="179">
        <f>Q126*H126</f>
        <v>0.00089999999999999998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176</v>
      </c>
      <c r="AT126" s="181" t="s">
        <v>173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449</v>
      </c>
    </row>
    <row r="127" s="2" customFormat="1" ht="33" customHeight="1">
      <c r="A127" s="34"/>
      <c r="B127" s="168"/>
      <c r="C127" s="169" t="s">
        <v>172</v>
      </c>
      <c r="D127" s="169" t="s">
        <v>167</v>
      </c>
      <c r="E127" s="170" t="s">
        <v>450</v>
      </c>
      <c r="F127" s="171" t="s">
        <v>451</v>
      </c>
      <c r="G127" s="172" t="s">
        <v>229</v>
      </c>
      <c r="H127" s="173">
        <v>1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123</v>
      </c>
      <c r="AT127" s="181" t="s">
        <v>167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452</v>
      </c>
    </row>
    <row r="128" s="2" customFormat="1" ht="16.5" customHeight="1">
      <c r="A128" s="34"/>
      <c r="B128" s="168"/>
      <c r="C128" s="183" t="s">
        <v>414</v>
      </c>
      <c r="D128" s="183" t="s">
        <v>173</v>
      </c>
      <c r="E128" s="184" t="s">
        <v>453</v>
      </c>
      <c r="F128" s="185" t="s">
        <v>454</v>
      </c>
      <c r="G128" s="186" t="s">
        <v>229</v>
      </c>
      <c r="H128" s="187">
        <v>1</v>
      </c>
      <c r="I128" s="188"/>
      <c r="J128" s="189">
        <f>ROUND(I128*H128,2)</f>
        <v>0</v>
      </c>
      <c r="K128" s="190"/>
      <c r="L128" s="191"/>
      <c r="M128" s="192" t="s">
        <v>1</v>
      </c>
      <c r="N128" s="193" t="s">
        <v>39</v>
      </c>
      <c r="O128" s="73"/>
      <c r="P128" s="179">
        <f>O128*H128</f>
        <v>0</v>
      </c>
      <c r="Q128" s="179">
        <v>0.00013999999999999999</v>
      </c>
      <c r="R128" s="179">
        <f>Q128*H128</f>
        <v>0.00013999999999999999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176</v>
      </c>
      <c r="AT128" s="181" t="s">
        <v>173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455</v>
      </c>
    </row>
    <row r="129" s="2" customFormat="1" ht="16.5" customHeight="1">
      <c r="A129" s="34"/>
      <c r="B129" s="168"/>
      <c r="C129" s="169" t="s">
        <v>118</v>
      </c>
      <c r="D129" s="169" t="s">
        <v>167</v>
      </c>
      <c r="E129" s="170" t="s">
        <v>298</v>
      </c>
      <c r="F129" s="171" t="s">
        <v>299</v>
      </c>
      <c r="G129" s="172" t="s">
        <v>229</v>
      </c>
      <c r="H129" s="173">
        <v>0.29999999999999999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123</v>
      </c>
      <c r="AT129" s="181" t="s">
        <v>167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456</v>
      </c>
    </row>
    <row r="130" s="2" customFormat="1" ht="24.15" customHeight="1">
      <c r="A130" s="34"/>
      <c r="B130" s="168"/>
      <c r="C130" s="183" t="s">
        <v>8</v>
      </c>
      <c r="D130" s="183" t="s">
        <v>173</v>
      </c>
      <c r="E130" s="184" t="s">
        <v>301</v>
      </c>
      <c r="F130" s="185" t="s">
        <v>302</v>
      </c>
      <c r="G130" s="186" t="s">
        <v>170</v>
      </c>
      <c r="H130" s="187">
        <v>0.29999999999999999</v>
      </c>
      <c r="I130" s="188"/>
      <c r="J130" s="189">
        <f>ROUND(I130*H130,2)</f>
        <v>0</v>
      </c>
      <c r="K130" s="190"/>
      <c r="L130" s="191"/>
      <c r="M130" s="192" t="s">
        <v>1</v>
      </c>
      <c r="N130" s="193" t="s">
        <v>39</v>
      </c>
      <c r="O130" s="73"/>
      <c r="P130" s="179">
        <f>O130*H130</f>
        <v>0</v>
      </c>
      <c r="Q130" s="179">
        <v>0.00058</v>
      </c>
      <c r="R130" s="179">
        <f>Q130*H130</f>
        <v>0.000174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176</v>
      </c>
      <c r="AT130" s="181" t="s">
        <v>173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123</v>
      </c>
      <c r="BM130" s="181" t="s">
        <v>457</v>
      </c>
    </row>
    <row r="131" s="12" customFormat="1" ht="25.92" customHeight="1">
      <c r="A131" s="12"/>
      <c r="B131" s="155"/>
      <c r="C131" s="12"/>
      <c r="D131" s="156" t="s">
        <v>73</v>
      </c>
      <c r="E131" s="157" t="s">
        <v>173</v>
      </c>
      <c r="F131" s="157" t="s">
        <v>241</v>
      </c>
      <c r="G131" s="12"/>
      <c r="H131" s="12"/>
      <c r="I131" s="158"/>
      <c r="J131" s="159">
        <f>BK131</f>
        <v>0</v>
      </c>
      <c r="K131" s="12"/>
      <c r="L131" s="155"/>
      <c r="M131" s="160"/>
      <c r="N131" s="161"/>
      <c r="O131" s="161"/>
      <c r="P131" s="162">
        <f>P132</f>
        <v>0</v>
      </c>
      <c r="Q131" s="161"/>
      <c r="R131" s="162">
        <f>R132</f>
        <v>0.019535999999999998</v>
      </c>
      <c r="S131" s="161"/>
      <c r="T131" s="163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226</v>
      </c>
      <c r="AT131" s="164" t="s">
        <v>73</v>
      </c>
      <c r="AU131" s="164" t="s">
        <v>74</v>
      </c>
      <c r="AY131" s="156" t="s">
        <v>163</v>
      </c>
      <c r="BK131" s="165">
        <f>BK132</f>
        <v>0</v>
      </c>
    </row>
    <row r="132" s="12" customFormat="1" ht="22.8" customHeight="1">
      <c r="A132" s="12"/>
      <c r="B132" s="155"/>
      <c r="C132" s="12"/>
      <c r="D132" s="156" t="s">
        <v>73</v>
      </c>
      <c r="E132" s="166" t="s">
        <v>242</v>
      </c>
      <c r="F132" s="166" t="s">
        <v>243</v>
      </c>
      <c r="G132" s="12"/>
      <c r="H132" s="12"/>
      <c r="I132" s="158"/>
      <c r="J132" s="167">
        <f>BK132</f>
        <v>0</v>
      </c>
      <c r="K132" s="12"/>
      <c r="L132" s="155"/>
      <c r="M132" s="160"/>
      <c r="N132" s="161"/>
      <c r="O132" s="161"/>
      <c r="P132" s="162">
        <f>SUM(P133:P136)</f>
        <v>0</v>
      </c>
      <c r="Q132" s="161"/>
      <c r="R132" s="162">
        <f>SUM(R133:R136)</f>
        <v>0.019535999999999998</v>
      </c>
      <c r="S132" s="161"/>
      <c r="T132" s="163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6" t="s">
        <v>226</v>
      </c>
      <c r="AT132" s="164" t="s">
        <v>73</v>
      </c>
      <c r="AU132" s="164" t="s">
        <v>82</v>
      </c>
      <c r="AY132" s="156" t="s">
        <v>163</v>
      </c>
      <c r="BK132" s="165">
        <f>SUM(BK133:BK136)</f>
        <v>0</v>
      </c>
    </row>
    <row r="133" s="2" customFormat="1" ht="24.15" customHeight="1">
      <c r="A133" s="34"/>
      <c r="B133" s="168"/>
      <c r="C133" s="169" t="s">
        <v>215</v>
      </c>
      <c r="D133" s="169" t="s">
        <v>167</v>
      </c>
      <c r="E133" s="170" t="s">
        <v>458</v>
      </c>
      <c r="F133" s="171" t="s">
        <v>459</v>
      </c>
      <c r="G133" s="172" t="s">
        <v>229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246</v>
      </c>
      <c r="AT133" s="181" t="s">
        <v>167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246</v>
      </c>
      <c r="BM133" s="181" t="s">
        <v>460</v>
      </c>
    </row>
    <row r="134" s="2" customFormat="1" ht="24.15" customHeight="1">
      <c r="A134" s="34"/>
      <c r="B134" s="168"/>
      <c r="C134" s="183" t="s">
        <v>203</v>
      </c>
      <c r="D134" s="183" t="s">
        <v>173</v>
      </c>
      <c r="E134" s="184" t="s">
        <v>461</v>
      </c>
      <c r="F134" s="185" t="s">
        <v>462</v>
      </c>
      <c r="G134" s="186" t="s">
        <v>229</v>
      </c>
      <c r="H134" s="187">
        <v>1</v>
      </c>
      <c r="I134" s="188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73"/>
      <c r="P134" s="179">
        <f>O134*H134</f>
        <v>0</v>
      </c>
      <c r="Q134" s="179">
        <v>0.0050000000000000001</v>
      </c>
      <c r="R134" s="179">
        <f>Q134*H134</f>
        <v>0.0050000000000000001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250</v>
      </c>
      <c r="AT134" s="181" t="s">
        <v>173</v>
      </c>
      <c r="AU134" s="181" t="s">
        <v>84</v>
      </c>
      <c r="AY134" s="15" t="s">
        <v>163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82</v>
      </c>
      <c r="BK134" s="182">
        <f>ROUND(I134*H134,2)</f>
        <v>0</v>
      </c>
      <c r="BL134" s="15" t="s">
        <v>250</v>
      </c>
      <c r="BM134" s="181" t="s">
        <v>463</v>
      </c>
    </row>
    <row r="135" s="2" customFormat="1" ht="37.8" customHeight="1">
      <c r="A135" s="34"/>
      <c r="B135" s="168"/>
      <c r="C135" s="169" t="s">
        <v>207</v>
      </c>
      <c r="D135" s="169" t="s">
        <v>167</v>
      </c>
      <c r="E135" s="170" t="s">
        <v>252</v>
      </c>
      <c r="F135" s="171" t="s">
        <v>253</v>
      </c>
      <c r="G135" s="172" t="s">
        <v>170</v>
      </c>
      <c r="H135" s="173">
        <v>4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246</v>
      </c>
      <c r="AT135" s="181" t="s">
        <v>167</v>
      </c>
      <c r="AU135" s="181" t="s">
        <v>84</v>
      </c>
      <c r="AY135" s="15" t="s">
        <v>163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82</v>
      </c>
      <c r="BK135" s="182">
        <f>ROUND(I135*H135,2)</f>
        <v>0</v>
      </c>
      <c r="BL135" s="15" t="s">
        <v>246</v>
      </c>
      <c r="BM135" s="181" t="s">
        <v>464</v>
      </c>
    </row>
    <row r="136" s="2" customFormat="1" ht="24.15" customHeight="1">
      <c r="A136" s="34"/>
      <c r="B136" s="168"/>
      <c r="C136" s="183" t="s">
        <v>166</v>
      </c>
      <c r="D136" s="183" t="s">
        <v>173</v>
      </c>
      <c r="E136" s="184" t="s">
        <v>256</v>
      </c>
      <c r="F136" s="185" t="s">
        <v>257</v>
      </c>
      <c r="G136" s="186" t="s">
        <v>170</v>
      </c>
      <c r="H136" s="187">
        <v>4.5999999999999996</v>
      </c>
      <c r="I136" s="188"/>
      <c r="J136" s="189">
        <f>ROUND(I136*H136,2)</f>
        <v>0</v>
      </c>
      <c r="K136" s="190"/>
      <c r="L136" s="191"/>
      <c r="M136" s="194" t="s">
        <v>1</v>
      </c>
      <c r="N136" s="195" t="s">
        <v>39</v>
      </c>
      <c r="O136" s="196"/>
      <c r="P136" s="197">
        <f>O136*H136</f>
        <v>0</v>
      </c>
      <c r="Q136" s="197">
        <v>0.00316</v>
      </c>
      <c r="R136" s="197">
        <f>Q136*H136</f>
        <v>0.014535999999999999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250</v>
      </c>
      <c r="AT136" s="181" t="s">
        <v>173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250</v>
      </c>
      <c r="BM136" s="181" t="s">
        <v>465</v>
      </c>
    </row>
    <row r="137" s="2" customFormat="1" ht="6.96" customHeight="1">
      <c r="A137" s="34"/>
      <c r="B137" s="56"/>
      <c r="C137" s="57"/>
      <c r="D137" s="57"/>
      <c r="E137" s="57"/>
      <c r="F137" s="57"/>
      <c r="G137" s="57"/>
      <c r="H137" s="57"/>
      <c r="I137" s="57"/>
      <c r="J137" s="57"/>
      <c r="K137" s="57"/>
      <c r="L137" s="35"/>
      <c r="M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</sheetData>
  <autoFilter ref="C119:K1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466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ROUND((SUM(BE118:BE122)),  2)</f>
        <v>0</v>
      </c>
      <c r="G33" s="34"/>
      <c r="H33" s="34"/>
      <c r="I33" s="124">
        <v>0.20999999999999999</v>
      </c>
      <c r="J33" s="123">
        <f>ROUND(((SUM(BE118:BE122))*I33),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ROUND((SUM(BF118:BF122)),  2)</f>
        <v>0</v>
      </c>
      <c r="G34" s="34"/>
      <c r="H34" s="34"/>
      <c r="I34" s="124">
        <v>0.14999999999999999</v>
      </c>
      <c r="J34" s="123">
        <f>ROUND(((SUM(BF118:BF122))*I34),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ROUND((SUM(BG118:BG122)),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ROUND((SUM(BH118:BH122)),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ROUND((SUM(BI118:BI122)),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08 - Rozvaděč RV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148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 Bělský les - BD, ul. Vaňkova 52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136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08 - Rozvaděč RV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18. 4. 2023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30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28</v>
      </c>
      <c r="D115" s="34"/>
      <c r="E115" s="34"/>
      <c r="F115" s="23" t="str">
        <f>IF(E18="","",E18)</f>
        <v>Vyplň údaj</v>
      </c>
      <c r="G115" s="34"/>
      <c r="H115" s="34"/>
      <c r="I115" s="28" t="s">
        <v>32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149</v>
      </c>
      <c r="D117" s="147" t="s">
        <v>59</v>
      </c>
      <c r="E117" s="147" t="s">
        <v>55</v>
      </c>
      <c r="F117" s="147" t="s">
        <v>56</v>
      </c>
      <c r="G117" s="147" t="s">
        <v>150</v>
      </c>
      <c r="H117" s="147" t="s">
        <v>151</v>
      </c>
      <c r="I117" s="147" t="s">
        <v>152</v>
      </c>
      <c r="J117" s="148" t="s">
        <v>140</v>
      </c>
      <c r="K117" s="149" t="s">
        <v>153</v>
      </c>
      <c r="L117" s="150"/>
      <c r="M117" s="82" t="s">
        <v>1</v>
      </c>
      <c r="N117" s="83" t="s">
        <v>38</v>
      </c>
      <c r="O117" s="83" t="s">
        <v>154</v>
      </c>
      <c r="P117" s="83" t="s">
        <v>155</v>
      </c>
      <c r="Q117" s="83" t="s">
        <v>156</v>
      </c>
      <c r="R117" s="83" t="s">
        <v>157</v>
      </c>
      <c r="S117" s="83" t="s">
        <v>158</v>
      </c>
      <c r="T117" s="84" t="s">
        <v>159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160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0.002457</v>
      </c>
      <c r="S118" s="86"/>
      <c r="T118" s="153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73</v>
      </c>
      <c r="AU118" s="15" t="s">
        <v>142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73</v>
      </c>
      <c r="E119" s="157" t="s">
        <v>161</v>
      </c>
      <c r="F119" s="157" t="s">
        <v>162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0.002457</v>
      </c>
      <c r="S119" s="161"/>
      <c r="T119" s="16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84</v>
      </c>
      <c r="AT119" s="164" t="s">
        <v>73</v>
      </c>
      <c r="AU119" s="164" t="s">
        <v>74</v>
      </c>
      <c r="AY119" s="156" t="s">
        <v>163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73</v>
      </c>
      <c r="E120" s="166" t="s">
        <v>164</v>
      </c>
      <c r="F120" s="166" t="s">
        <v>165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SUM(P121:P122)</f>
        <v>0</v>
      </c>
      <c r="Q120" s="161"/>
      <c r="R120" s="162">
        <f>SUM(R121:R122)</f>
        <v>0.002457</v>
      </c>
      <c r="S120" s="161"/>
      <c r="T120" s="16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84</v>
      </c>
      <c r="AT120" s="164" t="s">
        <v>73</v>
      </c>
      <c r="AU120" s="164" t="s">
        <v>82</v>
      </c>
      <c r="AY120" s="156" t="s">
        <v>163</v>
      </c>
      <c r="BK120" s="165">
        <f>SUM(BK121:BK122)</f>
        <v>0</v>
      </c>
    </row>
    <row r="121" s="2" customFormat="1" ht="24.15" customHeight="1">
      <c r="A121" s="34"/>
      <c r="B121" s="168"/>
      <c r="C121" s="169" t="s">
        <v>231</v>
      </c>
      <c r="D121" s="169" t="s">
        <v>167</v>
      </c>
      <c r="E121" s="170" t="s">
        <v>467</v>
      </c>
      <c r="F121" s="171" t="s">
        <v>468</v>
      </c>
      <c r="G121" s="172" t="s">
        <v>170</v>
      </c>
      <c r="H121" s="173">
        <v>6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123</v>
      </c>
      <c r="AT121" s="181" t="s">
        <v>167</v>
      </c>
      <c r="AU121" s="181" t="s">
        <v>84</v>
      </c>
      <c r="AY121" s="15" t="s">
        <v>163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82</v>
      </c>
      <c r="BK121" s="182">
        <f>ROUND(I121*H121,2)</f>
        <v>0</v>
      </c>
      <c r="BL121" s="15" t="s">
        <v>123</v>
      </c>
      <c r="BM121" s="181" t="s">
        <v>469</v>
      </c>
    </row>
    <row r="122" s="2" customFormat="1" ht="16.5" customHeight="1">
      <c r="A122" s="34"/>
      <c r="B122" s="168"/>
      <c r="C122" s="183" t="s">
        <v>284</v>
      </c>
      <c r="D122" s="183" t="s">
        <v>173</v>
      </c>
      <c r="E122" s="184" t="s">
        <v>470</v>
      </c>
      <c r="F122" s="185" t="s">
        <v>471</v>
      </c>
      <c r="G122" s="186" t="s">
        <v>170</v>
      </c>
      <c r="H122" s="187">
        <v>6.2999999999999998</v>
      </c>
      <c r="I122" s="188"/>
      <c r="J122" s="189">
        <f>ROUND(I122*H122,2)</f>
        <v>0</v>
      </c>
      <c r="K122" s="190"/>
      <c r="L122" s="191"/>
      <c r="M122" s="194" t="s">
        <v>1</v>
      </c>
      <c r="N122" s="195" t="s">
        <v>39</v>
      </c>
      <c r="O122" s="196"/>
      <c r="P122" s="197">
        <f>O122*H122</f>
        <v>0</v>
      </c>
      <c r="Q122" s="197">
        <v>0.00038999999999999999</v>
      </c>
      <c r="R122" s="197">
        <f>Q122*H122</f>
        <v>0.002457</v>
      </c>
      <c r="S122" s="197">
        <v>0</v>
      </c>
      <c r="T122" s="19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176</v>
      </c>
      <c r="AT122" s="181" t="s">
        <v>173</v>
      </c>
      <c r="AU122" s="181" t="s">
        <v>84</v>
      </c>
      <c r="AY122" s="15" t="s">
        <v>163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82</v>
      </c>
      <c r="BK122" s="182">
        <f>ROUND(I122*H122,2)</f>
        <v>0</v>
      </c>
      <c r="BL122" s="15" t="s">
        <v>123</v>
      </c>
      <c r="BM122" s="181" t="s">
        <v>472</v>
      </c>
    </row>
    <row r="123" s="2" customFormat="1" ht="6.96" customHeight="1">
      <c r="A123" s="34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135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52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136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473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26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ROUND((SUM(BE120:BE142)),  2)</f>
        <v>0</v>
      </c>
      <c r="G33" s="34"/>
      <c r="H33" s="34"/>
      <c r="I33" s="124">
        <v>0.20999999999999999</v>
      </c>
      <c r="J33" s="123">
        <f>ROUND(((SUM(BE120:BE142))*I33),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ROUND((SUM(BF120:BF142)),  2)</f>
        <v>0</v>
      </c>
      <c r="G34" s="34"/>
      <c r="H34" s="34"/>
      <c r="I34" s="124">
        <v>0.14999999999999999</v>
      </c>
      <c r="J34" s="123">
        <f>ROUND(((SUM(BF120:BF142))*I34),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ROUND((SUM(BG120:BG142)),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ROUND((SUM(BH120:BH142)),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ROUND((SUM(BI120:BI142)),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138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52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136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09 - Osvětlení před byty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139</v>
      </c>
      <c r="D94" s="125"/>
      <c r="E94" s="125"/>
      <c r="F94" s="125"/>
      <c r="G94" s="125"/>
      <c r="H94" s="125"/>
      <c r="I94" s="125"/>
      <c r="J94" s="134" t="s">
        <v>140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141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142</v>
      </c>
    </row>
    <row r="97" s="9" customFormat="1" ht="24.96" customHeight="1">
      <c r="A97" s="9"/>
      <c r="B97" s="136"/>
      <c r="C97" s="9"/>
      <c r="D97" s="137" t="s">
        <v>143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144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145</v>
      </c>
      <c r="E99" s="138"/>
      <c r="F99" s="138"/>
      <c r="G99" s="138"/>
      <c r="H99" s="138"/>
      <c r="I99" s="138"/>
      <c r="J99" s="139">
        <f>J134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474</v>
      </c>
      <c r="E100" s="142"/>
      <c r="F100" s="142"/>
      <c r="G100" s="142"/>
      <c r="H100" s="142"/>
      <c r="I100" s="142"/>
      <c r="J100" s="143">
        <f>J135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148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 Bělský les - BD, ul. Vaňkova 52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136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09 - Osvětlení před byty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18. 4. 2023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149</v>
      </c>
      <c r="D119" s="147" t="s">
        <v>59</v>
      </c>
      <c r="E119" s="147" t="s">
        <v>55</v>
      </c>
      <c r="F119" s="147" t="s">
        <v>56</v>
      </c>
      <c r="G119" s="147" t="s">
        <v>150</v>
      </c>
      <c r="H119" s="147" t="s">
        <v>151</v>
      </c>
      <c r="I119" s="147" t="s">
        <v>152</v>
      </c>
      <c r="J119" s="148" t="s">
        <v>140</v>
      </c>
      <c r="K119" s="149" t="s">
        <v>153</v>
      </c>
      <c r="L119" s="150"/>
      <c r="M119" s="82" t="s">
        <v>1</v>
      </c>
      <c r="N119" s="83" t="s">
        <v>38</v>
      </c>
      <c r="O119" s="83" t="s">
        <v>154</v>
      </c>
      <c r="P119" s="83" t="s">
        <v>155</v>
      </c>
      <c r="Q119" s="83" t="s">
        <v>156</v>
      </c>
      <c r="R119" s="83" t="s">
        <v>157</v>
      </c>
      <c r="S119" s="83" t="s">
        <v>158</v>
      </c>
      <c r="T119" s="84" t="s">
        <v>159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160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P121+P134</f>
        <v>0</v>
      </c>
      <c r="Q120" s="86"/>
      <c r="R120" s="152">
        <f>R121+R134</f>
        <v>0.022748000000000001</v>
      </c>
      <c r="S120" s="86"/>
      <c r="T120" s="153">
        <f>T121+T134</f>
        <v>0.054120000000000001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73</v>
      </c>
      <c r="AU120" s="15" t="s">
        <v>142</v>
      </c>
      <c r="BK120" s="154">
        <f>BK121+BK134</f>
        <v>0</v>
      </c>
    </row>
    <row r="121" s="12" customFormat="1" ht="25.92" customHeight="1">
      <c r="A121" s="12"/>
      <c r="B121" s="155"/>
      <c r="C121" s="12"/>
      <c r="D121" s="156" t="s">
        <v>73</v>
      </c>
      <c r="E121" s="157" t="s">
        <v>161</v>
      </c>
      <c r="F121" s="157" t="s">
        <v>162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0.017168000000000003</v>
      </c>
      <c r="S121" s="161"/>
      <c r="T121" s="163">
        <f>T122</f>
        <v>0.00012000000000000002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84</v>
      </c>
      <c r="AT121" s="164" t="s">
        <v>73</v>
      </c>
      <c r="AU121" s="164" t="s">
        <v>74</v>
      </c>
      <c r="AY121" s="156" t="s">
        <v>163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73</v>
      </c>
      <c r="E122" s="166" t="s">
        <v>164</v>
      </c>
      <c r="F122" s="166" t="s">
        <v>165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SUM(P123:P133)</f>
        <v>0</v>
      </c>
      <c r="Q122" s="161"/>
      <c r="R122" s="162">
        <f>SUM(R123:R133)</f>
        <v>0.017168000000000003</v>
      </c>
      <c r="S122" s="161"/>
      <c r="T122" s="163">
        <f>SUM(T123:T133)</f>
        <v>0.00012000000000000002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84</v>
      </c>
      <c r="AT122" s="164" t="s">
        <v>73</v>
      </c>
      <c r="AU122" s="164" t="s">
        <v>82</v>
      </c>
      <c r="AY122" s="156" t="s">
        <v>163</v>
      </c>
      <c r="BK122" s="165">
        <f>SUM(BK123:BK133)</f>
        <v>0</v>
      </c>
    </row>
    <row r="123" s="2" customFormat="1" ht="16.5" customHeight="1">
      <c r="A123" s="34"/>
      <c r="B123" s="168"/>
      <c r="C123" s="169" t="s">
        <v>261</v>
      </c>
      <c r="D123" s="169" t="s">
        <v>167</v>
      </c>
      <c r="E123" s="170" t="s">
        <v>475</v>
      </c>
      <c r="F123" s="171" t="s">
        <v>476</v>
      </c>
      <c r="G123" s="172" t="s">
        <v>229</v>
      </c>
      <c r="H123" s="173">
        <v>8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123</v>
      </c>
      <c r="AT123" s="181" t="s">
        <v>167</v>
      </c>
      <c r="AU123" s="181" t="s">
        <v>84</v>
      </c>
      <c r="AY123" s="15" t="s">
        <v>163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82</v>
      </c>
      <c r="BK123" s="182">
        <f>ROUND(I123*H123,2)</f>
        <v>0</v>
      </c>
      <c r="BL123" s="15" t="s">
        <v>123</v>
      </c>
      <c r="BM123" s="181" t="s">
        <v>477</v>
      </c>
    </row>
    <row r="124" s="2" customFormat="1" ht="24.15" customHeight="1">
      <c r="A124" s="34"/>
      <c r="B124" s="168"/>
      <c r="C124" s="183" t="s">
        <v>265</v>
      </c>
      <c r="D124" s="183" t="s">
        <v>173</v>
      </c>
      <c r="E124" s="184" t="s">
        <v>478</v>
      </c>
      <c r="F124" s="185" t="s">
        <v>479</v>
      </c>
      <c r="G124" s="186" t="s">
        <v>229</v>
      </c>
      <c r="H124" s="187">
        <v>8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9.0000000000000006E-05</v>
      </c>
      <c r="R124" s="179">
        <f>Q124*H124</f>
        <v>0.00072000000000000005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176</v>
      </c>
      <c r="AT124" s="181" t="s">
        <v>173</v>
      </c>
      <c r="AU124" s="181" t="s">
        <v>84</v>
      </c>
      <c r="AY124" s="15" t="s">
        <v>163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82</v>
      </c>
      <c r="BK124" s="182">
        <f>ROUND(I124*H124,2)</f>
        <v>0</v>
      </c>
      <c r="BL124" s="15" t="s">
        <v>123</v>
      </c>
      <c r="BM124" s="181" t="s">
        <v>480</v>
      </c>
    </row>
    <row r="125" s="2" customFormat="1" ht="24.15" customHeight="1">
      <c r="A125" s="34"/>
      <c r="B125" s="168"/>
      <c r="C125" s="169" t="s">
        <v>126</v>
      </c>
      <c r="D125" s="169" t="s">
        <v>167</v>
      </c>
      <c r="E125" s="170" t="s">
        <v>481</v>
      </c>
      <c r="F125" s="171" t="s">
        <v>482</v>
      </c>
      <c r="G125" s="172" t="s">
        <v>229</v>
      </c>
      <c r="H125" s="173">
        <v>8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123</v>
      </c>
      <c r="AT125" s="181" t="s">
        <v>167</v>
      </c>
      <c r="AU125" s="181" t="s">
        <v>84</v>
      </c>
      <c r="AY125" s="15" t="s">
        <v>163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82</v>
      </c>
      <c r="BK125" s="182">
        <f>ROUND(I125*H125,2)</f>
        <v>0</v>
      </c>
      <c r="BL125" s="15" t="s">
        <v>123</v>
      </c>
      <c r="BM125" s="181" t="s">
        <v>483</v>
      </c>
    </row>
    <row r="126" s="2" customFormat="1" ht="16.5" customHeight="1">
      <c r="A126" s="34"/>
      <c r="B126" s="168"/>
      <c r="C126" s="183" t="s">
        <v>129</v>
      </c>
      <c r="D126" s="183" t="s">
        <v>173</v>
      </c>
      <c r="E126" s="184" t="s">
        <v>484</v>
      </c>
      <c r="F126" s="185" t="s">
        <v>485</v>
      </c>
      <c r="G126" s="186" t="s">
        <v>229</v>
      </c>
      <c r="H126" s="187">
        <v>8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39</v>
      </c>
      <c r="O126" s="73"/>
      <c r="P126" s="179">
        <f>O126*H126</f>
        <v>0</v>
      </c>
      <c r="Q126" s="179">
        <v>9.0000000000000006E-05</v>
      </c>
      <c r="R126" s="179">
        <f>Q126*H126</f>
        <v>0.00072000000000000005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176</v>
      </c>
      <c r="AT126" s="181" t="s">
        <v>173</v>
      </c>
      <c r="AU126" s="181" t="s">
        <v>84</v>
      </c>
      <c r="AY126" s="15" t="s">
        <v>163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82</v>
      </c>
      <c r="BK126" s="182">
        <f>ROUND(I126*H126,2)</f>
        <v>0</v>
      </c>
      <c r="BL126" s="15" t="s">
        <v>123</v>
      </c>
      <c r="BM126" s="181" t="s">
        <v>486</v>
      </c>
    </row>
    <row r="127" s="2" customFormat="1" ht="24.15" customHeight="1">
      <c r="A127" s="34"/>
      <c r="B127" s="168"/>
      <c r="C127" s="169" t="s">
        <v>123</v>
      </c>
      <c r="D127" s="169" t="s">
        <v>167</v>
      </c>
      <c r="E127" s="170" t="s">
        <v>487</v>
      </c>
      <c r="F127" s="171" t="s">
        <v>488</v>
      </c>
      <c r="G127" s="172" t="s">
        <v>229</v>
      </c>
      <c r="H127" s="173">
        <v>8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123</v>
      </c>
      <c r="AT127" s="181" t="s">
        <v>167</v>
      </c>
      <c r="AU127" s="181" t="s">
        <v>84</v>
      </c>
      <c r="AY127" s="15" t="s">
        <v>163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82</v>
      </c>
      <c r="BK127" s="182">
        <f>ROUND(I127*H127,2)</f>
        <v>0</v>
      </c>
      <c r="BL127" s="15" t="s">
        <v>123</v>
      </c>
      <c r="BM127" s="181" t="s">
        <v>489</v>
      </c>
    </row>
    <row r="128" s="2" customFormat="1" ht="24.15" customHeight="1">
      <c r="A128" s="34"/>
      <c r="B128" s="168"/>
      <c r="C128" s="169" t="s">
        <v>226</v>
      </c>
      <c r="D128" s="169" t="s">
        <v>167</v>
      </c>
      <c r="E128" s="170" t="s">
        <v>204</v>
      </c>
      <c r="F128" s="171" t="s">
        <v>205</v>
      </c>
      <c r="G128" s="172" t="s">
        <v>170</v>
      </c>
      <c r="H128" s="173">
        <v>56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123</v>
      </c>
      <c r="AT128" s="181" t="s">
        <v>167</v>
      </c>
      <c r="AU128" s="181" t="s">
        <v>84</v>
      </c>
      <c r="AY128" s="15" t="s">
        <v>163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82</v>
      </c>
      <c r="BK128" s="182">
        <f>ROUND(I128*H128,2)</f>
        <v>0</v>
      </c>
      <c r="BL128" s="15" t="s">
        <v>123</v>
      </c>
      <c r="BM128" s="181" t="s">
        <v>490</v>
      </c>
    </row>
    <row r="129" s="2" customFormat="1" ht="24.15" customHeight="1">
      <c r="A129" s="34"/>
      <c r="B129" s="168"/>
      <c r="C129" s="183" t="s">
        <v>231</v>
      </c>
      <c r="D129" s="183" t="s">
        <v>173</v>
      </c>
      <c r="E129" s="184" t="s">
        <v>491</v>
      </c>
      <c r="F129" s="185" t="s">
        <v>492</v>
      </c>
      <c r="G129" s="186" t="s">
        <v>170</v>
      </c>
      <c r="H129" s="187">
        <v>64.400000000000006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0.00012</v>
      </c>
      <c r="R129" s="179">
        <f>Q129*H129</f>
        <v>0.0077280000000000005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176</v>
      </c>
      <c r="AT129" s="181" t="s">
        <v>173</v>
      </c>
      <c r="AU129" s="181" t="s">
        <v>84</v>
      </c>
      <c r="AY129" s="15" t="s">
        <v>163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82</v>
      </c>
      <c r="BK129" s="182">
        <f>ROUND(I129*H129,2)</f>
        <v>0</v>
      </c>
      <c r="BL129" s="15" t="s">
        <v>123</v>
      </c>
      <c r="BM129" s="181" t="s">
        <v>493</v>
      </c>
    </row>
    <row r="130" s="2" customFormat="1" ht="16.5" customHeight="1">
      <c r="A130" s="34"/>
      <c r="B130" s="168"/>
      <c r="C130" s="169" t="s">
        <v>255</v>
      </c>
      <c r="D130" s="169" t="s">
        <v>167</v>
      </c>
      <c r="E130" s="170" t="s">
        <v>494</v>
      </c>
      <c r="F130" s="171" t="s">
        <v>495</v>
      </c>
      <c r="G130" s="172" t="s">
        <v>229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4.0000000000000003E-05</v>
      </c>
      <c r="T130" s="180">
        <f>S130*H130</f>
        <v>4.0000000000000003E-05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123</v>
      </c>
      <c r="AT130" s="181" t="s">
        <v>167</v>
      </c>
      <c r="AU130" s="181" t="s">
        <v>84</v>
      </c>
      <c r="AY130" s="15" t="s">
        <v>163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82</v>
      </c>
      <c r="BK130" s="182">
        <f>ROUND(I130*H130,2)</f>
        <v>0</v>
      </c>
      <c r="BL130" s="15" t="s">
        <v>123</v>
      </c>
      <c r="BM130" s="181" t="s">
        <v>496</v>
      </c>
    </row>
    <row r="131" s="2" customFormat="1" ht="24.15" customHeight="1">
      <c r="A131" s="34"/>
      <c r="B131" s="168"/>
      <c r="C131" s="169" t="s">
        <v>132</v>
      </c>
      <c r="D131" s="169" t="s">
        <v>167</v>
      </c>
      <c r="E131" s="170" t="s">
        <v>497</v>
      </c>
      <c r="F131" s="171" t="s">
        <v>498</v>
      </c>
      <c r="G131" s="172" t="s">
        <v>229</v>
      </c>
      <c r="H131" s="173">
        <v>8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1.0000000000000001E-05</v>
      </c>
      <c r="T131" s="180">
        <f>S131*H131</f>
        <v>8.0000000000000007E-05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123</v>
      </c>
      <c r="AT131" s="181" t="s">
        <v>167</v>
      </c>
      <c r="AU131" s="181" t="s">
        <v>84</v>
      </c>
      <c r="AY131" s="15" t="s">
        <v>163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82</v>
      </c>
      <c r="BK131" s="182">
        <f>ROUND(I131*H131,2)</f>
        <v>0</v>
      </c>
      <c r="BL131" s="15" t="s">
        <v>123</v>
      </c>
      <c r="BM131" s="181" t="s">
        <v>499</v>
      </c>
    </row>
    <row r="132" s="2" customFormat="1" ht="24.15" customHeight="1">
      <c r="A132" s="34"/>
      <c r="B132" s="168"/>
      <c r="C132" s="169" t="s">
        <v>82</v>
      </c>
      <c r="D132" s="169" t="s">
        <v>167</v>
      </c>
      <c r="E132" s="170" t="s">
        <v>500</v>
      </c>
      <c r="F132" s="171" t="s">
        <v>501</v>
      </c>
      <c r="G132" s="172" t="s">
        <v>229</v>
      </c>
      <c r="H132" s="173">
        <v>8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123</v>
      </c>
      <c r="AT132" s="181" t="s">
        <v>167</v>
      </c>
      <c r="AU132" s="181" t="s">
        <v>84</v>
      </c>
      <c r="AY132" s="15" t="s">
        <v>163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82</v>
      </c>
      <c r="BK132" s="182">
        <f>ROUND(I132*H132,2)</f>
        <v>0</v>
      </c>
      <c r="BL132" s="15" t="s">
        <v>123</v>
      </c>
      <c r="BM132" s="181" t="s">
        <v>502</v>
      </c>
    </row>
    <row r="133" s="2" customFormat="1" ht="37.8" customHeight="1">
      <c r="A133" s="34"/>
      <c r="B133" s="168"/>
      <c r="C133" s="183" t="s">
        <v>84</v>
      </c>
      <c r="D133" s="183" t="s">
        <v>173</v>
      </c>
      <c r="E133" s="184" t="s">
        <v>503</v>
      </c>
      <c r="F133" s="185" t="s">
        <v>504</v>
      </c>
      <c r="G133" s="186" t="s">
        <v>229</v>
      </c>
      <c r="H133" s="187">
        <v>8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73"/>
      <c r="P133" s="179">
        <f>O133*H133</f>
        <v>0</v>
      </c>
      <c r="Q133" s="179">
        <v>0.001</v>
      </c>
      <c r="R133" s="179">
        <f>Q133*H133</f>
        <v>0.0080000000000000002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176</v>
      </c>
      <c r="AT133" s="181" t="s">
        <v>173</v>
      </c>
      <c r="AU133" s="181" t="s">
        <v>84</v>
      </c>
      <c r="AY133" s="15" t="s">
        <v>163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82</v>
      </c>
      <c r="BK133" s="182">
        <f>ROUND(I133*H133,2)</f>
        <v>0</v>
      </c>
      <c r="BL133" s="15" t="s">
        <v>123</v>
      </c>
      <c r="BM133" s="181" t="s">
        <v>505</v>
      </c>
    </row>
    <row r="134" s="12" customFormat="1" ht="25.92" customHeight="1">
      <c r="A134" s="12"/>
      <c r="B134" s="155"/>
      <c r="C134" s="12"/>
      <c r="D134" s="156" t="s">
        <v>73</v>
      </c>
      <c r="E134" s="157" t="s">
        <v>173</v>
      </c>
      <c r="F134" s="157" t="s">
        <v>241</v>
      </c>
      <c r="G134" s="12"/>
      <c r="H134" s="12"/>
      <c r="I134" s="158"/>
      <c r="J134" s="159">
        <f>BK134</f>
        <v>0</v>
      </c>
      <c r="K134" s="12"/>
      <c r="L134" s="155"/>
      <c r="M134" s="160"/>
      <c r="N134" s="161"/>
      <c r="O134" s="161"/>
      <c r="P134" s="162">
        <f>P135</f>
        <v>0</v>
      </c>
      <c r="Q134" s="161"/>
      <c r="R134" s="162">
        <f>R135</f>
        <v>0.005579999999999999</v>
      </c>
      <c r="S134" s="161"/>
      <c r="T134" s="163">
        <f>T135</f>
        <v>0.053999999999999999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226</v>
      </c>
      <c r="AT134" s="164" t="s">
        <v>73</v>
      </c>
      <c r="AU134" s="164" t="s">
        <v>74</v>
      </c>
      <c r="AY134" s="156" t="s">
        <v>163</v>
      </c>
      <c r="BK134" s="165">
        <f>BK135</f>
        <v>0</v>
      </c>
    </row>
    <row r="135" s="12" customFormat="1" ht="22.8" customHeight="1">
      <c r="A135" s="12"/>
      <c r="B135" s="155"/>
      <c r="C135" s="12"/>
      <c r="D135" s="156" t="s">
        <v>73</v>
      </c>
      <c r="E135" s="166" t="s">
        <v>506</v>
      </c>
      <c r="F135" s="166" t="s">
        <v>507</v>
      </c>
      <c r="G135" s="12"/>
      <c r="H135" s="12"/>
      <c r="I135" s="158"/>
      <c r="J135" s="167">
        <f>BK135</f>
        <v>0</v>
      </c>
      <c r="K135" s="12"/>
      <c r="L135" s="155"/>
      <c r="M135" s="160"/>
      <c r="N135" s="161"/>
      <c r="O135" s="161"/>
      <c r="P135" s="162">
        <f>SUM(P136:P142)</f>
        <v>0</v>
      </c>
      <c r="Q135" s="161"/>
      <c r="R135" s="162">
        <f>SUM(R136:R142)</f>
        <v>0.005579999999999999</v>
      </c>
      <c r="S135" s="161"/>
      <c r="T135" s="163">
        <f>SUM(T136:T142)</f>
        <v>0.053999999999999999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6" t="s">
        <v>226</v>
      </c>
      <c r="AT135" s="164" t="s">
        <v>73</v>
      </c>
      <c r="AU135" s="164" t="s">
        <v>82</v>
      </c>
      <c r="AY135" s="156" t="s">
        <v>163</v>
      </c>
      <c r="BK135" s="165">
        <f>SUM(BK136:BK142)</f>
        <v>0</v>
      </c>
    </row>
    <row r="136" s="2" customFormat="1" ht="24.15" customHeight="1">
      <c r="A136" s="34"/>
      <c r="B136" s="168"/>
      <c r="C136" s="169" t="s">
        <v>8</v>
      </c>
      <c r="D136" s="169" t="s">
        <v>167</v>
      </c>
      <c r="E136" s="170" t="s">
        <v>508</v>
      </c>
      <c r="F136" s="171" t="s">
        <v>509</v>
      </c>
      <c r="G136" s="172" t="s">
        <v>170</v>
      </c>
      <c r="H136" s="173">
        <v>18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0.00025999999999999998</v>
      </c>
      <c r="R136" s="179">
        <f>Q136*H136</f>
        <v>0.0046799999999999993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246</v>
      </c>
      <c r="AT136" s="181" t="s">
        <v>167</v>
      </c>
      <c r="AU136" s="181" t="s">
        <v>84</v>
      </c>
      <c r="AY136" s="15" t="s">
        <v>163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82</v>
      </c>
      <c r="BK136" s="182">
        <f>ROUND(I136*H136,2)</f>
        <v>0</v>
      </c>
      <c r="BL136" s="15" t="s">
        <v>246</v>
      </c>
      <c r="BM136" s="181" t="s">
        <v>510</v>
      </c>
    </row>
    <row r="137" s="2" customFormat="1" ht="24.15" customHeight="1">
      <c r="A137" s="34"/>
      <c r="B137" s="168"/>
      <c r="C137" s="169" t="s">
        <v>178</v>
      </c>
      <c r="D137" s="169" t="s">
        <v>167</v>
      </c>
      <c r="E137" s="170" t="s">
        <v>511</v>
      </c>
      <c r="F137" s="171" t="s">
        <v>512</v>
      </c>
      <c r="G137" s="172" t="s">
        <v>170</v>
      </c>
      <c r="H137" s="173">
        <v>18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5.0000000000000002E-05</v>
      </c>
      <c r="R137" s="179">
        <f>Q137*H137</f>
        <v>0.00090000000000000008</v>
      </c>
      <c r="S137" s="179">
        <v>0.0030000000000000001</v>
      </c>
      <c r="T137" s="180">
        <f>S137*H137</f>
        <v>0.053999999999999999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246</v>
      </c>
      <c r="AT137" s="181" t="s">
        <v>167</v>
      </c>
      <c r="AU137" s="181" t="s">
        <v>84</v>
      </c>
      <c r="AY137" s="15" t="s">
        <v>163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82</v>
      </c>
      <c r="BK137" s="182">
        <f>ROUND(I137*H137,2)</f>
        <v>0</v>
      </c>
      <c r="BL137" s="15" t="s">
        <v>246</v>
      </c>
      <c r="BM137" s="181" t="s">
        <v>513</v>
      </c>
    </row>
    <row r="138" s="2" customFormat="1" ht="24.15" customHeight="1">
      <c r="A138" s="34"/>
      <c r="B138" s="168"/>
      <c r="C138" s="169" t="s">
        <v>112</v>
      </c>
      <c r="D138" s="169" t="s">
        <v>167</v>
      </c>
      <c r="E138" s="170" t="s">
        <v>514</v>
      </c>
      <c r="F138" s="171" t="s">
        <v>515</v>
      </c>
      <c r="G138" s="172" t="s">
        <v>516</v>
      </c>
      <c r="H138" s="173">
        <v>0.053999999999999999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246</v>
      </c>
      <c r="AT138" s="181" t="s">
        <v>167</v>
      </c>
      <c r="AU138" s="181" t="s">
        <v>84</v>
      </c>
      <c r="AY138" s="15" t="s">
        <v>163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82</v>
      </c>
      <c r="BK138" s="182">
        <f>ROUND(I138*H138,2)</f>
        <v>0</v>
      </c>
      <c r="BL138" s="15" t="s">
        <v>246</v>
      </c>
      <c r="BM138" s="181" t="s">
        <v>517</v>
      </c>
    </row>
    <row r="139" s="2" customFormat="1" ht="24.15" customHeight="1">
      <c r="A139" s="34"/>
      <c r="B139" s="168"/>
      <c r="C139" s="169" t="s">
        <v>115</v>
      </c>
      <c r="D139" s="169" t="s">
        <v>167</v>
      </c>
      <c r="E139" s="170" t="s">
        <v>518</v>
      </c>
      <c r="F139" s="171" t="s">
        <v>519</v>
      </c>
      <c r="G139" s="172" t="s">
        <v>516</v>
      </c>
      <c r="H139" s="173">
        <v>0.053999999999999999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246</v>
      </c>
      <c r="AT139" s="181" t="s">
        <v>167</v>
      </c>
      <c r="AU139" s="181" t="s">
        <v>84</v>
      </c>
      <c r="AY139" s="15" t="s">
        <v>163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82</v>
      </c>
      <c r="BK139" s="182">
        <f>ROUND(I139*H139,2)</f>
        <v>0</v>
      </c>
      <c r="BL139" s="15" t="s">
        <v>246</v>
      </c>
      <c r="BM139" s="181" t="s">
        <v>520</v>
      </c>
    </row>
    <row r="140" s="2" customFormat="1" ht="24.15" customHeight="1">
      <c r="A140" s="34"/>
      <c r="B140" s="168"/>
      <c r="C140" s="169" t="s">
        <v>106</v>
      </c>
      <c r="D140" s="169" t="s">
        <v>167</v>
      </c>
      <c r="E140" s="170" t="s">
        <v>521</v>
      </c>
      <c r="F140" s="171" t="s">
        <v>522</v>
      </c>
      <c r="G140" s="172" t="s">
        <v>516</v>
      </c>
      <c r="H140" s="173">
        <v>0.053999999999999999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246</v>
      </c>
      <c r="AT140" s="181" t="s">
        <v>167</v>
      </c>
      <c r="AU140" s="181" t="s">
        <v>84</v>
      </c>
      <c r="AY140" s="15" t="s">
        <v>163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82</v>
      </c>
      <c r="BK140" s="182">
        <f>ROUND(I140*H140,2)</f>
        <v>0</v>
      </c>
      <c r="BL140" s="15" t="s">
        <v>246</v>
      </c>
      <c r="BM140" s="181" t="s">
        <v>523</v>
      </c>
    </row>
    <row r="141" s="2" customFormat="1" ht="24.15" customHeight="1">
      <c r="A141" s="34"/>
      <c r="B141" s="168"/>
      <c r="C141" s="169" t="s">
        <v>109</v>
      </c>
      <c r="D141" s="169" t="s">
        <v>167</v>
      </c>
      <c r="E141" s="170" t="s">
        <v>524</v>
      </c>
      <c r="F141" s="171" t="s">
        <v>525</v>
      </c>
      <c r="G141" s="172" t="s">
        <v>516</v>
      </c>
      <c r="H141" s="173">
        <v>0.053999999999999999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246</v>
      </c>
      <c r="AT141" s="181" t="s">
        <v>167</v>
      </c>
      <c r="AU141" s="181" t="s">
        <v>84</v>
      </c>
      <c r="AY141" s="15" t="s">
        <v>163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82</v>
      </c>
      <c r="BK141" s="182">
        <f>ROUND(I141*H141,2)</f>
        <v>0</v>
      </c>
      <c r="BL141" s="15" t="s">
        <v>246</v>
      </c>
      <c r="BM141" s="181" t="s">
        <v>526</v>
      </c>
    </row>
    <row r="142" s="2" customFormat="1" ht="49.05" customHeight="1">
      <c r="A142" s="34"/>
      <c r="B142" s="168"/>
      <c r="C142" s="169" t="s">
        <v>118</v>
      </c>
      <c r="D142" s="169" t="s">
        <v>167</v>
      </c>
      <c r="E142" s="170" t="s">
        <v>527</v>
      </c>
      <c r="F142" s="171" t="s">
        <v>528</v>
      </c>
      <c r="G142" s="172" t="s">
        <v>516</v>
      </c>
      <c r="H142" s="173">
        <v>0.053999999999999999</v>
      </c>
      <c r="I142" s="174"/>
      <c r="J142" s="175">
        <f>ROUND(I142*H142,2)</f>
        <v>0</v>
      </c>
      <c r="K142" s="176"/>
      <c r="L142" s="35"/>
      <c r="M142" s="199" t="s">
        <v>1</v>
      </c>
      <c r="N142" s="200" t="s">
        <v>39</v>
      </c>
      <c r="O142" s="196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246</v>
      </c>
      <c r="AT142" s="181" t="s">
        <v>167</v>
      </c>
      <c r="AU142" s="181" t="s">
        <v>84</v>
      </c>
      <c r="AY142" s="15" t="s">
        <v>163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82</v>
      </c>
      <c r="BK142" s="182">
        <f>ROUND(I142*H142,2)</f>
        <v>0</v>
      </c>
      <c r="BL142" s="15" t="s">
        <v>246</v>
      </c>
      <c r="BM142" s="181" t="s">
        <v>529</v>
      </c>
    </row>
    <row r="143" s="2" customFormat="1" ht="6.96" customHeight="1">
      <c r="A143" s="34"/>
      <c r="B143" s="56"/>
      <c r="C143" s="57"/>
      <c r="D143" s="57"/>
      <c r="E143" s="57"/>
      <c r="F143" s="57"/>
      <c r="G143" s="57"/>
      <c r="H143" s="57"/>
      <c r="I143" s="57"/>
      <c r="J143" s="57"/>
      <c r="K143" s="57"/>
      <c r="L143" s="35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Voznica</dc:creator>
  <cp:lastModifiedBy>Petr Voznica</cp:lastModifiedBy>
  <dcterms:created xsi:type="dcterms:W3CDTF">2023-04-27T04:53:58Z</dcterms:created>
  <dcterms:modified xsi:type="dcterms:W3CDTF">2023-04-27T04:54:06Z</dcterms:modified>
</cp:coreProperties>
</file>